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2-23\конкурсная документация\"/>
    </mc:Choice>
  </mc:AlternateContent>
  <bookViews>
    <workbookView xWindow="-120" yWindow="-120" windowWidth="24240" windowHeight="13740"/>
  </bookViews>
  <sheets>
    <sheet name="ИНСТРУКЦИЯ" sheetId="11" r:id="rId1"/>
    <sheet name="Лист врачебный назначений" sheetId="1" r:id="rId2"/>
    <sheet name="Лист динамического наблюдения" sheetId="7" r:id="rId3"/>
    <sheet name="Лист оценки боли " sheetId="6" r:id="rId4"/>
    <sheet name="Журнал регистрации пациентов" sheetId="9" r:id="rId5"/>
    <sheet name="Шкала Морсе" sheetId="10" r:id="rId6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53" i="10" l="1"/>
  <c r="A52" i="10"/>
  <c r="B51" i="10"/>
  <c r="A48" i="10" s="1"/>
  <c r="B48" i="10" s="1"/>
  <c r="B49" i="10"/>
  <c r="C49" i="10" s="1"/>
  <c r="A46" i="10"/>
  <c r="A45" i="10"/>
  <c r="A44" i="10"/>
  <c r="B43" i="10"/>
  <c r="A40" i="10" s="1"/>
  <c r="B40" i="10" s="1"/>
  <c r="C41" i="10"/>
  <c r="B41" i="10"/>
  <c r="A38" i="10"/>
  <c r="A37" i="10"/>
  <c r="B36" i="10"/>
  <c r="A33" i="10" s="1"/>
  <c r="B33" i="10" s="1"/>
  <c r="B34" i="10"/>
  <c r="C34" i="10" s="1"/>
  <c r="A31" i="10"/>
  <c r="A30" i="10"/>
  <c r="A29" i="10"/>
  <c r="B28" i="10"/>
  <c r="A25" i="10" s="1"/>
  <c r="B25" i="10" s="1"/>
  <c r="C26" i="10"/>
  <c r="B26" i="10"/>
  <c r="B21" i="10"/>
  <c r="C19" i="10"/>
  <c r="B19" i="10"/>
  <c r="A18" i="10"/>
  <c r="B18" i="10" s="1"/>
  <c r="B14" i="10"/>
  <c r="A11" i="10" s="1"/>
  <c r="B11" i="10" s="1"/>
  <c r="B12" i="10"/>
  <c r="C12" i="10" s="1"/>
  <c r="C56" i="10" l="1"/>
  <c r="B6" i="6" l="1"/>
  <c r="G16" i="1"/>
  <c r="D16" i="1" s="1"/>
  <c r="B18" i="1" s="1"/>
  <c r="B8" i="6"/>
  <c r="C6" i="7"/>
  <c r="A4" i="6"/>
  <c r="A4" i="7"/>
  <c r="B27" i="1" l="1"/>
  <c r="M8" i="1"/>
  <c r="C20" i="1"/>
  <c r="B19" i="1"/>
  <c r="B20" i="1" s="1"/>
  <c r="B21" i="1" s="1"/>
  <c r="B22" i="1" s="1"/>
  <c r="B23" i="1" s="1"/>
  <c r="B24" i="1" s="1"/>
  <c r="B25" i="1" s="1"/>
  <c r="B26" i="1" s="1"/>
  <c r="F16" i="1"/>
  <c r="E16" i="1"/>
  <c r="R6" i="7" l="1"/>
  <c r="T6" i="6"/>
</calcChain>
</file>

<file path=xl/sharedStrings.xml><?xml version="1.0" encoding="utf-8"?>
<sst xmlns="http://schemas.openxmlformats.org/spreadsheetml/2006/main" count="165" uniqueCount="128">
  <si>
    <t>ЛИСТ ВРАЧЕБНЫХ НАЗНАЧЕНИЙ</t>
  </si>
  <si>
    <t>Назначение</t>
  </si>
  <si>
    <r>
      <t xml:space="preserve"> </t>
    </r>
    <r>
      <rPr>
        <b/>
        <sz val="10"/>
        <color theme="1"/>
        <rFont val="Times New Roman"/>
        <family val="1"/>
        <charset val="204"/>
      </rPr>
      <t>Режим ОБЩИЙ</t>
    </r>
  </si>
  <si>
    <t>Sol. Heparini 5000 МЕ 1 ml. п/к 1р/день</t>
  </si>
  <si>
    <t>Пульсоксиметрия 3 раза в день</t>
  </si>
  <si>
    <t>Контроль АД 2 раза в день</t>
  </si>
  <si>
    <t>Контроль температуры тела 2 р/ день</t>
  </si>
  <si>
    <t>Фамилия, имя, отчество пациента</t>
  </si>
  <si>
    <t>Диагноз</t>
  </si>
  <si>
    <t>палата</t>
  </si>
  <si>
    <t>наименование больницы</t>
  </si>
  <si>
    <t>Cyclophosphamidi 200мг +Sol. Natrii chloridi 0,9% isotonici -500 мл в/в капельно</t>
  </si>
  <si>
    <t>Отметка о проверке выполнения назначений лечащим врачом</t>
  </si>
  <si>
    <t>к медитцинской карте стационарного больного №0214</t>
  </si>
  <si>
    <t>Дата</t>
  </si>
  <si>
    <t>Ринопластика (послеоперационный период)</t>
  </si>
  <si>
    <t>Аллергические реакции на лекарственные препараты, пищевая аллергия или иные виды непереносимости в анамнезе, с указанием типа и вида аллергической реакции:</t>
  </si>
  <si>
    <t>Дата назначения</t>
  </si>
  <si>
    <t>Дата отмены</t>
  </si>
  <si>
    <t>Отметка об исполнении назначения лекарственного препарата, лечебного питания, режима
(дата и время исполнения, подпись медицинского работника ответственного за исполнение)</t>
  </si>
  <si>
    <t>Сведения о реакции наприменения
(при наличии)</t>
  </si>
  <si>
    <t>Время</t>
  </si>
  <si>
    <t>аллергия</t>
  </si>
  <si>
    <t>привыкание</t>
  </si>
  <si>
    <t>тошнота/рвота</t>
  </si>
  <si>
    <t>боль в желудке</t>
  </si>
  <si>
    <t>запор</t>
  </si>
  <si>
    <t>другие (указать)</t>
  </si>
  <si>
    <r>
      <t>Характер боли</t>
    </r>
    <r>
      <rPr>
        <vertAlign val="superscript"/>
        <sz val="14"/>
        <color theme="1"/>
        <rFont val="Times New Roman"/>
        <family val="1"/>
        <charset val="204"/>
      </rPr>
      <t>1</t>
    </r>
  </si>
  <si>
    <t>Балл по Шкале
(поставить крестик - "Х")</t>
  </si>
  <si>
    <r>
      <t>Оказана помощь</t>
    </r>
    <r>
      <rPr>
        <vertAlign val="superscript"/>
        <sz val="14"/>
        <color theme="1"/>
        <rFont val="Times New Roman"/>
        <family val="1"/>
        <charset val="204"/>
      </rPr>
      <t>2</t>
    </r>
  </si>
  <si>
    <r>
      <t xml:space="preserve">Побочные эффекты 
</t>
    </r>
    <r>
      <rPr>
        <sz val="12"/>
        <color theme="1"/>
        <rFont val="Times New Roman"/>
        <family val="1"/>
        <charset val="204"/>
      </rPr>
      <t>(при наличии поставть крестик - "Х")</t>
    </r>
  </si>
  <si>
    <t>Комментарии</t>
  </si>
  <si>
    <t>Подпись или инициалы медицинской сестры</t>
  </si>
  <si>
    <r>
      <rPr>
        <b/>
        <sz val="12"/>
        <color theme="1"/>
        <rFont val="Times New Roman"/>
        <family val="1"/>
        <charset val="204"/>
      </rPr>
      <t xml:space="preserve"> Ж</t>
    </r>
    <r>
      <rPr>
        <sz val="12"/>
        <color theme="1"/>
        <rFont val="Times New Roman"/>
        <family val="1"/>
        <charset val="204"/>
      </rPr>
      <t xml:space="preserve">  - жгучая / </t>
    </r>
    <r>
      <rPr>
        <b/>
        <sz val="12"/>
        <color theme="1"/>
        <rFont val="Times New Roman"/>
        <family val="1"/>
        <charset val="204"/>
      </rPr>
      <t>Кол -</t>
    </r>
    <r>
      <rPr>
        <sz val="12"/>
        <color theme="1"/>
        <rFont val="Times New Roman"/>
        <family val="1"/>
        <charset val="204"/>
      </rPr>
      <t xml:space="preserve">колющая / </t>
    </r>
    <r>
      <rPr>
        <b/>
        <sz val="12"/>
        <color theme="1"/>
        <rFont val="Times New Roman"/>
        <family val="1"/>
        <charset val="204"/>
      </rPr>
      <t>Н</t>
    </r>
    <r>
      <rPr>
        <sz val="12"/>
        <color theme="1"/>
        <rFont val="Times New Roman"/>
        <family val="1"/>
        <charset val="204"/>
      </rPr>
      <t xml:space="preserve"> - ноющая / </t>
    </r>
    <r>
      <rPr>
        <b/>
        <sz val="12"/>
        <color theme="1"/>
        <rFont val="Times New Roman"/>
        <family val="1"/>
        <charset val="204"/>
      </rPr>
      <t>О</t>
    </r>
    <r>
      <rPr>
        <sz val="12"/>
        <color theme="1"/>
        <rFont val="Times New Roman"/>
        <family val="1"/>
        <charset val="204"/>
      </rPr>
      <t xml:space="preserve"> - острая / </t>
    </r>
    <r>
      <rPr>
        <b/>
        <sz val="12"/>
        <color theme="1"/>
        <rFont val="Times New Roman"/>
        <family val="1"/>
        <charset val="204"/>
      </rPr>
      <t>П</t>
    </r>
    <r>
      <rPr>
        <sz val="12"/>
        <color theme="1"/>
        <rFont val="Times New Roman"/>
        <family val="1"/>
        <charset val="204"/>
      </rPr>
      <t xml:space="preserve"> - постоянная / </t>
    </r>
    <r>
      <rPr>
        <b/>
        <sz val="12"/>
        <color theme="1"/>
        <rFont val="Times New Roman"/>
        <family val="1"/>
        <charset val="204"/>
      </rPr>
      <t>Пл</t>
    </r>
    <r>
      <rPr>
        <sz val="12"/>
        <color theme="1"/>
        <rFont val="Times New Roman"/>
        <family val="1"/>
        <charset val="204"/>
      </rPr>
      <t xml:space="preserve"> - пульсирующая / </t>
    </r>
    <r>
      <rPr>
        <b/>
        <sz val="12"/>
        <color theme="1"/>
        <rFont val="Times New Roman"/>
        <family val="1"/>
        <charset val="204"/>
      </rPr>
      <t>Р</t>
    </r>
    <r>
      <rPr>
        <sz val="12"/>
        <color theme="1"/>
        <rFont val="Times New Roman"/>
        <family val="1"/>
        <charset val="204"/>
      </rPr>
      <t xml:space="preserve"> - режущая / 
 </t>
    </r>
    <r>
      <rPr>
        <b/>
        <sz val="12"/>
        <color theme="1"/>
        <rFont val="Times New Roman"/>
        <family val="1"/>
        <charset val="204"/>
      </rPr>
      <t>Стр</t>
    </r>
    <r>
      <rPr>
        <sz val="12"/>
        <color theme="1"/>
        <rFont val="Times New Roman"/>
        <family val="1"/>
        <charset val="204"/>
      </rPr>
      <t xml:space="preserve"> - стреляющая / </t>
    </r>
    <r>
      <rPr>
        <b/>
        <sz val="12"/>
        <color theme="1"/>
        <rFont val="Times New Roman"/>
        <family val="1"/>
        <charset val="204"/>
      </rPr>
      <t>Сх</t>
    </r>
    <r>
      <rPr>
        <sz val="12"/>
        <color theme="1"/>
        <rFont val="Times New Roman"/>
        <family val="1"/>
        <charset val="204"/>
      </rPr>
      <t xml:space="preserve"> - схваткообразная / </t>
    </r>
    <r>
      <rPr>
        <b/>
        <sz val="12"/>
        <color theme="1"/>
        <rFont val="Times New Roman"/>
        <family val="1"/>
        <charset val="204"/>
      </rPr>
      <t>Туп</t>
    </r>
    <r>
      <rPr>
        <sz val="12"/>
        <color theme="1"/>
        <rFont val="Times New Roman"/>
        <family val="1"/>
        <charset val="204"/>
      </rPr>
      <t xml:space="preserve"> - тупая / </t>
    </r>
    <r>
      <rPr>
        <b/>
        <sz val="12"/>
        <color theme="1"/>
        <rFont val="Times New Roman"/>
        <family val="1"/>
        <charset val="204"/>
      </rPr>
      <t>Тян</t>
    </r>
    <r>
      <rPr>
        <sz val="12"/>
        <color theme="1"/>
        <rFont val="Times New Roman"/>
        <family val="1"/>
        <charset val="204"/>
      </rPr>
      <t xml:space="preserve"> - тянущая / д</t>
    </r>
    <r>
      <rPr>
        <b/>
        <sz val="12"/>
        <color theme="1"/>
        <rFont val="Times New Roman"/>
        <family val="1"/>
        <charset val="204"/>
      </rPr>
      <t>р</t>
    </r>
    <r>
      <rPr>
        <sz val="12"/>
        <color theme="1"/>
        <rFont val="Times New Roman"/>
        <family val="1"/>
        <charset val="204"/>
      </rPr>
      <t xml:space="preserve"> - другой характер (аказать в комментариях)</t>
    </r>
  </si>
  <si>
    <r>
      <rPr>
        <u/>
        <sz val="12"/>
        <color theme="1"/>
        <rFont val="Times New Roman"/>
        <family val="1"/>
        <charset val="204"/>
      </rPr>
      <t xml:space="preserve">Медикаментозные: </t>
    </r>
    <r>
      <rPr>
        <b/>
        <sz val="12"/>
        <color theme="1"/>
        <rFont val="Times New Roman"/>
        <family val="1"/>
        <charset val="204"/>
      </rPr>
      <t xml:space="preserve">НР </t>
    </r>
    <r>
      <rPr>
        <sz val="12"/>
        <color theme="1"/>
        <rFont val="Times New Roman"/>
        <family val="1"/>
        <charset val="204"/>
      </rPr>
      <t>-наркотический /</t>
    </r>
    <r>
      <rPr>
        <b/>
        <sz val="12"/>
        <color theme="1"/>
        <rFont val="Times New Roman"/>
        <family val="1"/>
        <charset val="204"/>
      </rPr>
      <t xml:space="preserve"> НН</t>
    </r>
    <r>
      <rPr>
        <sz val="12"/>
        <color theme="1"/>
        <rFont val="Times New Roman"/>
        <family val="1"/>
        <charset val="204"/>
      </rPr>
      <t xml:space="preserve"> - ненаркотический / </t>
    </r>
    <r>
      <rPr>
        <b/>
        <sz val="12"/>
        <color theme="1"/>
        <rFont val="Times New Roman"/>
        <family val="1"/>
        <charset val="204"/>
      </rPr>
      <t>СП</t>
    </r>
    <r>
      <rPr>
        <sz val="12"/>
        <color theme="1"/>
        <rFont val="Times New Roman"/>
        <family val="1"/>
        <charset val="204"/>
      </rPr>
      <t xml:space="preserve"> - спазмолитик / </t>
    </r>
    <r>
      <rPr>
        <b/>
        <sz val="12"/>
        <color theme="1"/>
        <rFont val="Times New Roman"/>
        <family val="1"/>
        <charset val="204"/>
      </rPr>
      <t>АН</t>
    </r>
    <r>
      <rPr>
        <sz val="12"/>
        <color theme="1"/>
        <rFont val="Times New Roman"/>
        <family val="1"/>
        <charset val="204"/>
      </rPr>
      <t xml:space="preserve"> - анестетик / </t>
    </r>
    <r>
      <rPr>
        <b/>
        <sz val="12"/>
        <color theme="1"/>
        <rFont val="Times New Roman"/>
        <family val="1"/>
        <charset val="204"/>
      </rPr>
      <t>Др.</t>
    </r>
    <r>
      <rPr>
        <sz val="12"/>
        <color theme="1"/>
        <rFont val="Times New Roman"/>
        <family val="1"/>
        <charset val="204"/>
      </rPr>
      <t xml:space="preserve"> - другое (указать в комментариях)</t>
    </r>
  </si>
  <si>
    <r>
      <rPr>
        <u/>
        <sz val="12"/>
        <color theme="1"/>
        <rFont val="Times New Roman"/>
        <family val="1"/>
        <charset val="204"/>
      </rPr>
      <t>Немедикаментозные:</t>
    </r>
    <r>
      <rPr>
        <sz val="12"/>
        <color theme="1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>П</t>
    </r>
    <r>
      <rPr>
        <sz val="12"/>
        <color theme="1"/>
        <rFont val="Times New Roman"/>
        <family val="1"/>
        <charset val="204"/>
      </rPr>
      <t xml:space="preserve"> - психологическое обучение / </t>
    </r>
    <r>
      <rPr>
        <b/>
        <sz val="12"/>
        <color theme="1"/>
        <rFont val="Times New Roman"/>
        <family val="1"/>
        <charset val="204"/>
      </rPr>
      <t>У</t>
    </r>
    <r>
      <rPr>
        <sz val="12"/>
        <color theme="1"/>
        <rFont val="Times New Roman"/>
        <family val="1"/>
        <charset val="204"/>
      </rPr>
      <t xml:space="preserve"> - упражнения, массаж / </t>
    </r>
    <r>
      <rPr>
        <b/>
        <sz val="12"/>
        <color theme="1"/>
        <rFont val="Times New Roman"/>
        <family val="1"/>
        <charset val="204"/>
      </rPr>
      <t>И</t>
    </r>
    <r>
      <rPr>
        <sz val="12"/>
        <color theme="1"/>
        <rFont val="Times New Roman"/>
        <family val="1"/>
        <charset val="204"/>
      </rPr>
      <t xml:space="preserve"> - иммобилизация / </t>
    </r>
    <r>
      <rPr>
        <b/>
        <sz val="12"/>
        <color theme="1"/>
        <rFont val="Times New Roman"/>
        <family val="1"/>
        <charset val="204"/>
      </rPr>
      <t>Др</t>
    </r>
    <r>
      <rPr>
        <sz val="12"/>
        <color theme="1"/>
        <rFont val="Times New Roman"/>
        <family val="1"/>
        <charset val="204"/>
      </rPr>
      <t xml:space="preserve"> - другое (указать в комментариях)</t>
    </r>
  </si>
  <si>
    <t>ЛИСТ ОЦЕНКИ БОЛИ</t>
  </si>
  <si>
    <t>ЛИСТ РЕГИСТРАЦИИ ПОКАЗАТЕЛЕЙ ЖИЗНЕННО ВАЖНЫЙ ФУНКЦИЙ</t>
  </si>
  <si>
    <t>Сутки пребывания</t>
  </si>
  <si>
    <t>Артериальное давление</t>
  </si>
  <si>
    <t>Пульс</t>
  </si>
  <si>
    <t>Частота дыхания</t>
  </si>
  <si>
    <t>Суточный объем мочи (мл)</t>
  </si>
  <si>
    <t>Стул</t>
  </si>
  <si>
    <t>Выпито жидкости (мл)</t>
  </si>
  <si>
    <t>Масса тела (кг)</t>
  </si>
  <si>
    <r>
      <t xml:space="preserve">Температура тела, </t>
    </r>
    <r>
      <rPr>
        <vertAlign val="superscript"/>
        <sz val="14"/>
        <color theme="1"/>
        <rFont val="Times New Roman"/>
        <family val="1"/>
        <charset val="204"/>
      </rPr>
      <t>о</t>
    </r>
    <r>
      <rPr>
        <sz val="14"/>
        <color theme="1"/>
        <rFont val="Times New Roman"/>
        <family val="1"/>
        <charset val="204"/>
      </rPr>
      <t>С</t>
    </r>
  </si>
  <si>
    <r>
      <t>SpO</t>
    </r>
    <r>
      <rPr>
        <vertAlign val="subscript"/>
        <sz val="14"/>
        <color theme="1"/>
        <rFont val="Times New Roman"/>
        <family val="1"/>
        <charset val="204"/>
      </rPr>
      <t xml:space="preserve">2, </t>
    </r>
    <r>
      <rPr>
        <sz val="14"/>
        <color theme="1"/>
        <rFont val="Times New Roman"/>
        <family val="1"/>
        <charset val="204"/>
      </rPr>
      <t>%</t>
    </r>
  </si>
  <si>
    <r>
      <t xml:space="preserve">Введено жидкости (мл)
</t>
    </r>
    <r>
      <rPr>
        <sz val="12"/>
        <color theme="1"/>
        <rFont val="Times New Roman"/>
        <family val="1"/>
        <charset val="204"/>
      </rPr>
      <t>парентерально</t>
    </r>
  </si>
  <si>
    <t>Подпись 
медицинской сестры</t>
  </si>
  <si>
    <t>Рост</t>
  </si>
  <si>
    <t xml:space="preserve">Дата рождения: </t>
  </si>
  <si>
    <t>Дата рождения:</t>
  </si>
  <si>
    <t>Фишер Анастасия Александровна</t>
  </si>
  <si>
    <t>Диагноз (основное заболевание)</t>
  </si>
  <si>
    <r>
      <t xml:space="preserve"> </t>
    </r>
    <r>
      <rPr>
        <b/>
        <i/>
        <sz val="10"/>
        <color theme="1"/>
        <rFont val="Times New Roman"/>
        <family val="1"/>
        <charset val="204"/>
      </rPr>
      <t>Стол №15</t>
    </r>
  </si>
  <si>
    <t>УТРО</t>
  </si>
  <si>
    <t>ДЕНЬ</t>
  </si>
  <si>
    <t>ВЕЧЕР</t>
  </si>
  <si>
    <t>Контроль ЧДД 2 раза в день</t>
  </si>
  <si>
    <r>
      <t>Оксигенотерапия</t>
    </r>
    <r>
      <rPr>
        <vertAlign val="subscript"/>
        <sz val="14"/>
        <color rgb="FF0000FF"/>
        <rFont val="Monotype Corsiva"/>
        <family val="4"/>
        <charset val="204"/>
      </rPr>
      <t xml:space="preserve"> </t>
    </r>
    <r>
      <rPr>
        <sz val="14"/>
        <color rgb="FF0000FF"/>
        <rFont val="Monotype Corsiva"/>
        <family val="4"/>
        <charset val="204"/>
      </rPr>
      <t>2 - 4 л/мин</t>
    </r>
  </si>
  <si>
    <t>Захаров</t>
  </si>
  <si>
    <t>отделение</t>
  </si>
  <si>
    <t>Оториноларингологии</t>
  </si>
  <si>
    <t>Центр сосудистой и пластической хирургии</t>
  </si>
  <si>
    <t>Sol. Ketorolaci 30 мг/мл – 1мл внутримышечно при боли</t>
  </si>
  <si>
    <t>№ п/п</t>
  </si>
  <si>
    <t>Дата рождения</t>
  </si>
  <si>
    <t xml:space="preserve">Желтым цветом обозначены поля, которые необходимо заполнить до начала модуля 
</t>
  </si>
  <si>
    <t xml:space="preserve">Желтым цветом обозначены поля, которые необходимо заполнить до начала модуля </t>
  </si>
  <si>
    <t xml:space="preserve">Желтым цветом обозначены поля, которые необходимо заполнить до начала модуля  </t>
  </si>
  <si>
    <t>Журнала регистрации пациентов, обучающихся в Школе по отказу от потребления табака</t>
  </si>
  <si>
    <t>Контактный
телефон</t>
  </si>
  <si>
    <t>Дата проведения занятия</t>
  </si>
  <si>
    <t>Темы проведения занятий</t>
  </si>
  <si>
    <t>Дата проведения</t>
  </si>
  <si>
    <t xml:space="preserve">Тема занятия </t>
  </si>
  <si>
    <r>
      <rPr>
        <b/>
        <sz val="12"/>
        <color rgb="FFC00000"/>
        <rFont val="Times New Roman"/>
        <family val="1"/>
        <charset val="204"/>
      </rPr>
      <t xml:space="preserve">или </t>
    </r>
    <r>
      <rPr>
        <b/>
        <sz val="12"/>
        <color theme="1"/>
        <rFont val="Times New Roman"/>
        <family val="1"/>
        <charset val="204"/>
      </rPr>
      <t>Занятие провел</t>
    </r>
  </si>
  <si>
    <r>
      <rPr>
        <b/>
        <i/>
        <sz val="12"/>
        <color rgb="FFFF0000"/>
        <rFont val="Times New Roman"/>
        <family val="1"/>
        <charset val="204"/>
      </rPr>
      <t xml:space="preserve"> </t>
    </r>
    <r>
      <rPr>
        <b/>
        <i/>
        <sz val="12"/>
        <rFont val="Times New Roman"/>
        <family val="1"/>
        <charset val="204"/>
      </rPr>
      <t>За</t>
    </r>
    <r>
      <rPr>
        <b/>
        <i/>
        <sz val="12"/>
        <color theme="1"/>
        <rFont val="Times New Roman"/>
        <family val="1"/>
        <charset val="204"/>
      </rPr>
      <t>нятие провел</t>
    </r>
  </si>
  <si>
    <t>ШКАЛА МОРСЕ ДЛЯ ОЦЕНКИ РИСКА ПАДЕНИЙ ПАЦИЕНТОВ</t>
  </si>
  <si>
    <t>Пациент</t>
  </si>
  <si>
    <t>Агафонова Алена Игоревна,  50 лет</t>
  </si>
  <si>
    <t>Рассеянный склероз. Ремитирующее течение, фаза обострения. 
Нижний вялый парапарез</t>
  </si>
  <si>
    <t>1. Падал ли в последние 3 мес?</t>
  </si>
  <si>
    <t xml:space="preserve">&gt;&gt; Ваш вариант ответа учтен </t>
  </si>
  <si>
    <t>&gt;</t>
  </si>
  <si>
    <t>1 - Да [25 баллов]</t>
  </si>
  <si>
    <t>2 - Нет [0 баллов]</t>
  </si>
  <si>
    <t xml:space="preserve">2. Есть ли сопутствующее заболевание? </t>
  </si>
  <si>
    <t>1 - Да  [15 баллов]</t>
  </si>
  <si>
    <t>2 - Нет  [0 баллов]</t>
  </si>
  <si>
    <t>3. Самостоятельность при ходьбе:</t>
  </si>
  <si>
    <t xml:space="preserve"> </t>
  </si>
  <si>
    <t>1 - Ходит сам (даже если при помощи кого-то), или строгий постельный режим, неподвижен [0 баллов]</t>
  </si>
  <si>
    <t>2 - Костыли / ходунки / трость [15 баллов]</t>
  </si>
  <si>
    <t>3 - Опирается о мебель или стены для поддержки при ходьбе  [30 баллов]</t>
  </si>
  <si>
    <t>4. Назначены внутривенные вливания/установлен внутривенный катетер</t>
  </si>
  <si>
    <t>1 - Да  [20 баллов]</t>
  </si>
  <si>
    <t>5. Походка</t>
  </si>
  <si>
    <t>1 - Нормальная (ходит свободно)  [0 баллов]</t>
  </si>
  <si>
    <t>2 - Слегка несвободная (ходит с остановками, шаги короткие, иногда с задержкой)  [10 баллов]</t>
  </si>
  <si>
    <t>3 - Нарушена (не может встать, ходит опираясь, смотрит вниз)  [20 баллов]</t>
  </si>
  <si>
    <t>6. Психическое состояние</t>
  </si>
  <si>
    <t>1 - Знает свою способность двигаться  [0 баллов]</t>
  </si>
  <si>
    <t>2 - Не знает или забывает, что нужна помощь при движении  [15 баллов]</t>
  </si>
  <si>
    <t>Итого</t>
  </si>
  <si>
    <t>Интерпретация результата</t>
  </si>
  <si>
    <t>б а л л о в</t>
  </si>
  <si>
    <t>в ы б е р и т е   с о о т в е т с в у ю щ и й   р е з у л ь т а т   и з   в ы п а д а ю щ е г о   с п и с к а</t>
  </si>
  <si>
    <t>- Нет риска падений</t>
  </si>
  <si>
    <t>- Низкий риск падения</t>
  </si>
  <si>
    <t>- Высокий риск падения</t>
  </si>
  <si>
    <t>Медицинская сестра</t>
  </si>
  <si>
    <t>Долгов Кирилл Викторович / Самарская область</t>
  </si>
  <si>
    <t>фамилия имя отчество / регион</t>
  </si>
  <si>
    <t>Перечень медицинской документации в форме электронного документа необходимой для заполнения во время выполнения конкурсного задания компетенции 
"Медицинский  и социальный уход"</t>
  </si>
  <si>
    <t>Название модуля</t>
  </si>
  <si>
    <t>Наименование документов</t>
  </si>
  <si>
    <t>№</t>
  </si>
  <si>
    <t>Модуль А Сестринский уход за пациентом после ринопластики в условиях стационара</t>
  </si>
  <si>
    <t>Модуль Б Оказание медицинской помощи пациенту с бронхиальной астмой в условиях дневного стационара</t>
  </si>
  <si>
    <t>Модуль Г Консультирование пациента с рассеянным склерозом в условиях дневного стационара</t>
  </si>
  <si>
    <t>Модуль Е Организация и проведение занятия в рамках школы по отказу от потребления табака</t>
  </si>
  <si>
    <t>Лист врачебных назначений
Лист динамического наблюдения
Лист оценки боли</t>
  </si>
  <si>
    <t xml:space="preserve">Лист врачебных назначений
Лист динамического наблюдения
</t>
  </si>
  <si>
    <t>Лист врачебных назначений
Лист динамического наблюдения
Шкала Морсе</t>
  </si>
  <si>
    <t>Журнал регистрации пациентов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</si>
</sst>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;@"/>
    <numFmt numFmtId="165" formatCode="[$-F800]dddd\,\ mmmm\ dd\,\ yyyy"/>
    <numFmt numFmtId="166" formatCode="[$-419]d\ mmm;@"/>
  </numFmts>
  <fonts count="82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rgb="FF0000FF"/>
      <name val="Times New Roman"/>
      <family val="1"/>
      <charset val="204"/>
    </font>
    <font>
      <b/>
      <sz val="12"/>
      <color rgb="FF0000FF"/>
      <name val="Times New Roman"/>
      <family val="1"/>
      <charset val="204"/>
    </font>
    <font>
      <b/>
      <sz val="8"/>
      <color rgb="FF0000FF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i/>
      <sz val="14"/>
      <color rgb="FF0000FF"/>
      <name val="Monotype Corsiva"/>
      <family val="4"/>
      <charset val="204"/>
    </font>
    <font>
      <b/>
      <sz val="14"/>
      <color rgb="FF0000FF"/>
      <name val="Times New Roman"/>
      <family val="1"/>
      <charset val="204"/>
    </font>
    <font>
      <b/>
      <i/>
      <sz val="14"/>
      <color theme="1"/>
      <name val="Bookman Old Style"/>
      <family val="1"/>
      <charset val="204"/>
    </font>
    <font>
      <sz val="12"/>
      <color theme="1"/>
      <name val="Times New Roman"/>
      <family val="1"/>
      <charset val="204"/>
    </font>
    <font>
      <i/>
      <sz val="14"/>
      <color theme="1"/>
      <name val="Bookman Old Style"/>
      <family val="1"/>
      <charset val="204"/>
    </font>
    <font>
      <sz val="14"/>
      <color rgb="FF0000FF"/>
      <name val="Monotype Corsiva"/>
      <family val="4"/>
      <charset val="204"/>
    </font>
    <font>
      <b/>
      <sz val="14"/>
      <color rgb="FF0000FF"/>
      <name val="Monotype Corsiva"/>
      <family val="4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vertAlign val="superscript"/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5"/>
      <color theme="1"/>
      <name val="Times New Roman"/>
      <family val="1"/>
      <charset val="204"/>
    </font>
    <font>
      <sz val="5"/>
      <color theme="1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vertAlign val="subscript"/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4"/>
      <color rgb="FF0000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4"/>
      <color rgb="FF0000FF"/>
      <name val="Times New Roman"/>
      <family val="1"/>
      <charset val="204"/>
    </font>
    <font>
      <sz val="5"/>
      <color rgb="FF0000FF"/>
      <name val="Times New Roman"/>
      <family val="1"/>
      <charset val="204"/>
    </font>
    <font>
      <b/>
      <sz val="16"/>
      <color rgb="FF0000FF"/>
      <name val="Monotype Corsiva"/>
      <family val="4"/>
      <charset val="204"/>
    </font>
    <font>
      <b/>
      <sz val="16"/>
      <color theme="1"/>
      <name val="Bookman Old Style"/>
      <family val="1"/>
      <charset val="204"/>
    </font>
    <font>
      <b/>
      <sz val="14"/>
      <name val="Times New Roman"/>
      <family val="1"/>
      <charset val="204"/>
    </font>
    <font>
      <b/>
      <sz val="10"/>
      <color rgb="FF0000FF"/>
      <name val="Times New Roman"/>
      <family val="1"/>
      <charset val="204"/>
    </font>
    <font>
      <b/>
      <sz val="11"/>
      <color rgb="FF0000FF"/>
      <name val="Times New Roman"/>
      <family val="1"/>
      <charset val="204"/>
    </font>
    <font>
      <i/>
      <sz val="11"/>
      <color rgb="FF0000FF"/>
      <name val="Monotype Corsiva"/>
      <family val="4"/>
      <charset val="204"/>
    </font>
    <font>
      <vertAlign val="subscript"/>
      <sz val="14"/>
      <color rgb="FF0000FF"/>
      <name val="Monotype Corsiva"/>
      <family val="4"/>
      <charset val="204"/>
    </font>
    <font>
      <b/>
      <i/>
      <sz val="16"/>
      <color rgb="FF0000FF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2"/>
      <color rgb="FF0000FF"/>
      <name val="Monotype Corsiva"/>
      <family val="4"/>
      <charset val="204"/>
    </font>
    <font>
      <sz val="8"/>
      <color theme="1"/>
      <name val="Monotype Corsiva"/>
      <family val="4"/>
      <charset val="204"/>
    </font>
    <font>
      <b/>
      <sz val="8"/>
      <color rgb="FF0000FF"/>
      <name val="Monotype Corsiva"/>
      <family val="4"/>
      <charset val="204"/>
    </font>
    <font>
      <b/>
      <i/>
      <sz val="16"/>
      <color rgb="FF0000FF"/>
      <name val="Monotype Corsiva"/>
      <family val="4"/>
      <charset val="204"/>
    </font>
    <font>
      <sz val="10"/>
      <color theme="1"/>
      <name val="Calibri"/>
      <family val="2"/>
      <charset val="204"/>
      <scheme val="minor"/>
    </font>
    <font>
      <b/>
      <i/>
      <sz val="12"/>
      <color rgb="FF0000FF"/>
      <name val="Monotype Corsiva"/>
      <family val="4"/>
      <charset val="204"/>
    </font>
    <font>
      <sz val="11"/>
      <color theme="1"/>
      <name val="Times New Roman"/>
      <family val="1"/>
      <charset val="204"/>
    </font>
    <font>
      <b/>
      <sz val="14"/>
      <color rgb="FF00359E"/>
      <name val="BatangChe"/>
      <family val="3"/>
      <charset val="204"/>
    </font>
    <font>
      <sz val="12"/>
      <color theme="1"/>
      <name val="Calibri"/>
      <family val="2"/>
      <charset val="204"/>
      <scheme val="minor"/>
    </font>
    <font>
      <b/>
      <sz val="11"/>
      <color rgb="FFFF000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b/>
      <sz val="14"/>
      <color theme="1"/>
      <name val="Bookman Old Style"/>
      <family val="1"/>
      <charset val="204"/>
    </font>
    <font>
      <b/>
      <sz val="9"/>
      <color rgb="FF0000FF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rgb="FFC00000"/>
      <name val="Times New Roman"/>
      <family val="1"/>
      <charset val="204"/>
    </font>
    <font>
      <sz val="14"/>
      <color theme="0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b/>
      <sz val="14"/>
      <color rgb="FF333333"/>
      <name val="Times New Roman"/>
      <family val="1"/>
      <charset val="204"/>
    </font>
    <font>
      <b/>
      <i/>
      <sz val="18"/>
      <color theme="1"/>
      <name val="Times New Roman"/>
      <family val="1"/>
      <charset val="204"/>
    </font>
    <font>
      <b/>
      <i/>
      <sz val="18"/>
      <color rgb="FF0000FF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4"/>
      <color theme="9" tint="0.79998168889431442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b/>
      <i/>
      <sz val="14"/>
      <color rgb="FFFF0000"/>
      <name val="Times New Roman"/>
      <family val="1"/>
      <charset val="204"/>
    </font>
    <font>
      <sz val="7"/>
      <color theme="0"/>
      <name val="Times New Roman"/>
      <family val="1"/>
      <charset val="204"/>
    </font>
    <font>
      <sz val="7"/>
      <color theme="9" tint="0.79998168889431442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5"/>
      <color theme="0"/>
      <name val="Times New Roman"/>
      <family val="1"/>
      <charset val="204"/>
    </font>
    <font>
      <sz val="5"/>
      <color theme="9" tint="0.79998168889431442"/>
      <name val="Times New Roman"/>
      <family val="1"/>
      <charset val="204"/>
    </font>
    <font>
      <i/>
      <sz val="5"/>
      <color rgb="FFFF0000"/>
      <name val="Times New Roman"/>
      <family val="1"/>
      <charset val="204"/>
    </font>
    <font>
      <i/>
      <sz val="14"/>
      <color rgb="FFFF0000"/>
      <name val="Times New Roman"/>
      <family val="1"/>
      <charset val="204"/>
    </font>
    <font>
      <sz val="5"/>
      <color rgb="FF000000"/>
      <name val="Times New Roman"/>
      <family val="1"/>
      <charset val="204"/>
    </font>
    <font>
      <b/>
      <sz val="16"/>
      <color rgb="FF0000FF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i/>
      <sz val="5"/>
      <color rgb="FF000000"/>
      <name val="Times New Roman"/>
      <family val="1"/>
      <charset val="204"/>
    </font>
    <font>
      <sz val="16"/>
      <color theme="0"/>
      <name val="Times New Roman"/>
      <family val="1"/>
      <charset val="204"/>
    </font>
    <font>
      <b/>
      <sz val="28"/>
      <color rgb="FF0000FF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EF8F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</fills>
  <borders count="9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tted">
        <color indexed="64"/>
      </top>
      <bottom style="dotted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/>
      <diagonal/>
    </border>
    <border>
      <left/>
      <right style="thin">
        <color auto="1"/>
      </right>
      <top style="dashed">
        <color auto="1"/>
      </top>
      <bottom style="dashed">
        <color auto="1"/>
      </bottom>
      <diagonal/>
    </border>
    <border>
      <left/>
      <right style="thin">
        <color auto="1"/>
      </right>
      <top style="dashed">
        <color auto="1"/>
      </top>
      <bottom style="thin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thin">
        <color auto="1"/>
      </bottom>
      <diagonal/>
    </border>
    <border>
      <left style="thin">
        <color auto="1"/>
      </left>
      <right/>
      <top style="dashed">
        <color auto="1"/>
      </top>
      <bottom style="dashed">
        <color auto="1"/>
      </bottom>
      <diagonal/>
    </border>
    <border>
      <left style="thin">
        <color auto="1"/>
      </left>
      <right/>
      <top style="dashed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thin">
        <color auto="1"/>
      </right>
      <top/>
      <bottom style="dashed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auto="1"/>
      </right>
      <top style="dashed">
        <color indexed="64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ashed">
        <color indexed="64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indexed="64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auto="1"/>
      </right>
      <top style="dotted">
        <color indexed="64"/>
      </top>
      <bottom style="dotted">
        <color indexed="64"/>
      </bottom>
      <diagonal/>
    </border>
    <border>
      <left style="thin">
        <color auto="1"/>
      </left>
      <right/>
      <top style="dotted">
        <color indexed="64"/>
      </top>
      <bottom style="medium">
        <color auto="1"/>
      </bottom>
      <diagonal/>
    </border>
    <border>
      <left/>
      <right style="thin">
        <color auto="1"/>
      </right>
      <top style="dotted">
        <color indexed="64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394">
    <xf numFmtId="0" fontId="0" fillId="0" borderId="0" xfId="0"/>
    <xf numFmtId="0" fontId="8" fillId="0" borderId="4" xfId="0" applyFont="1" applyBorder="1" applyAlignment="1">
      <alignment vertical="center" wrapText="1"/>
    </xf>
    <xf numFmtId="0" fontId="11" fillId="0" borderId="0" xfId="0" applyFont="1"/>
    <xf numFmtId="0" fontId="1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vertical="top"/>
    </xf>
    <xf numFmtId="0" fontId="13" fillId="0" borderId="0" xfId="0" applyFont="1" applyAlignment="1">
      <alignment horizontal="center" wrapText="1"/>
    </xf>
    <xf numFmtId="0" fontId="13" fillId="0" borderId="0" xfId="0" applyFont="1" applyBorder="1" applyAlignment="1">
      <alignment horizontal="left" vertical="center" wrapText="1"/>
    </xf>
    <xf numFmtId="0" fontId="0" fillId="0" borderId="0" xfId="0" applyFont="1"/>
    <xf numFmtId="0" fontId="2" fillId="0" borderId="15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164" fontId="8" fillId="0" borderId="1" xfId="0" applyNumberFormat="1" applyFont="1" applyBorder="1" applyAlignment="1">
      <alignment horizontal="left" vertical="center" wrapText="1"/>
    </xf>
    <xf numFmtId="0" fontId="15" fillId="0" borderId="0" xfId="0" applyFont="1"/>
    <xf numFmtId="0" fontId="12" fillId="0" borderId="0" xfId="0" applyFont="1" applyAlignment="1">
      <alignment horizontal="center"/>
    </xf>
    <xf numFmtId="0" fontId="14" fillId="0" borderId="0" xfId="0" applyFont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0" fillId="0" borderId="0" xfId="0" applyAlignment="1">
      <alignment horizontal="center"/>
    </xf>
    <xf numFmtId="0" fontId="15" fillId="0" borderId="0" xfId="0" applyFont="1" applyAlignment="1">
      <alignment horizontal="center"/>
    </xf>
    <xf numFmtId="0" fontId="21" fillId="0" borderId="0" xfId="0" applyFont="1"/>
    <xf numFmtId="0" fontId="22" fillId="0" borderId="0" xfId="0" applyFont="1"/>
    <xf numFmtId="0" fontId="15" fillId="0" borderId="33" xfId="0" applyFont="1" applyBorder="1"/>
    <xf numFmtId="0" fontId="15" fillId="0" borderId="0" xfId="0" applyFont="1" applyBorder="1"/>
    <xf numFmtId="0" fontId="15" fillId="0" borderId="0" xfId="0" applyFont="1" applyBorder="1" applyAlignment="1">
      <alignment horizontal="center"/>
    </xf>
    <xf numFmtId="0" fontId="15" fillId="0" borderId="23" xfId="0" applyFont="1" applyBorder="1"/>
    <xf numFmtId="0" fontId="21" fillId="0" borderId="33" xfId="0" applyFont="1" applyBorder="1"/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/>
    </xf>
    <xf numFmtId="0" fontId="21" fillId="0" borderId="0" xfId="0" applyFont="1" applyBorder="1"/>
    <xf numFmtId="0" fontId="15" fillId="0" borderId="38" xfId="0" applyFont="1" applyBorder="1" applyAlignment="1">
      <alignment horizontal="center"/>
    </xf>
    <xf numFmtId="0" fontId="15" fillId="0" borderId="39" xfId="0" applyFont="1" applyBorder="1" applyAlignment="1">
      <alignment horizontal="center"/>
    </xf>
    <xf numFmtId="0" fontId="15" fillId="0" borderId="40" xfId="0" applyFont="1" applyBorder="1" applyAlignment="1">
      <alignment horizontal="center"/>
    </xf>
    <xf numFmtId="0" fontId="15" fillId="0" borderId="9" xfId="0" applyFont="1" applyBorder="1"/>
    <xf numFmtId="0" fontId="11" fillId="0" borderId="0" xfId="0" applyFont="1" applyFill="1" applyBorder="1" applyAlignment="1">
      <alignment horizontal="left" wrapText="1"/>
    </xf>
    <xf numFmtId="0" fontId="11" fillId="0" borderId="0" xfId="0" applyFont="1" applyFill="1" applyBorder="1" applyAlignment="1">
      <alignment horizontal="left"/>
    </xf>
    <xf numFmtId="0" fontId="15" fillId="4" borderId="29" xfId="0" applyFont="1" applyFill="1" applyBorder="1"/>
    <xf numFmtId="0" fontId="15" fillId="4" borderId="30" xfId="0" applyFont="1" applyFill="1" applyBorder="1"/>
    <xf numFmtId="0" fontId="15" fillId="0" borderId="9" xfId="0" applyFont="1" applyBorder="1" applyAlignment="1">
      <alignment horizontal="right"/>
    </xf>
    <xf numFmtId="0" fontId="19" fillId="6" borderId="38" xfId="0" applyFont="1" applyFill="1" applyBorder="1" applyAlignment="1">
      <alignment horizontal="right"/>
    </xf>
    <xf numFmtId="0" fontId="15" fillId="6" borderId="38" xfId="0" applyFont="1" applyFill="1" applyBorder="1"/>
    <xf numFmtId="0" fontId="19" fillId="6" borderId="39" xfId="0" applyFont="1" applyFill="1" applyBorder="1" applyAlignment="1">
      <alignment horizontal="right"/>
    </xf>
    <xf numFmtId="0" fontId="15" fillId="6" borderId="39" xfId="0" applyFont="1" applyFill="1" applyBorder="1"/>
    <xf numFmtId="0" fontId="15" fillId="0" borderId="33" xfId="0" applyFont="1" applyBorder="1" applyAlignment="1">
      <alignment horizontal="left"/>
    </xf>
    <xf numFmtId="0" fontId="15" fillId="6" borderId="40" xfId="0" applyFont="1" applyFill="1" applyBorder="1"/>
    <xf numFmtId="0" fontId="19" fillId="6" borderId="40" xfId="0" applyFont="1" applyFill="1" applyBorder="1" applyAlignment="1">
      <alignment horizontal="right"/>
    </xf>
    <xf numFmtId="0" fontId="21" fillId="0" borderId="29" xfId="0" applyFont="1" applyBorder="1"/>
    <xf numFmtId="0" fontId="11" fillId="0" borderId="29" xfId="0" applyFont="1" applyFill="1" applyBorder="1" applyAlignment="1">
      <alignment horizontal="left" wrapText="1"/>
    </xf>
    <xf numFmtId="0" fontId="11" fillId="0" borderId="29" xfId="0" applyFont="1" applyFill="1" applyBorder="1" applyAlignment="1">
      <alignment horizontal="left"/>
    </xf>
    <xf numFmtId="0" fontId="15" fillId="0" borderId="51" xfId="0" applyFont="1" applyFill="1" applyBorder="1" applyAlignment="1">
      <alignment horizontal="center"/>
    </xf>
    <xf numFmtId="0" fontId="15" fillId="0" borderId="37" xfId="0" applyFont="1" applyFill="1" applyBorder="1" applyAlignment="1">
      <alignment horizontal="center"/>
    </xf>
    <xf numFmtId="0" fontId="15" fillId="0" borderId="33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11" fillId="0" borderId="23" xfId="0" applyFont="1" applyBorder="1"/>
    <xf numFmtId="0" fontId="11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 wrapText="1"/>
    </xf>
    <xf numFmtId="0" fontId="11" fillId="0" borderId="0" xfId="0" applyFont="1" applyBorder="1"/>
    <xf numFmtId="0" fontId="15" fillId="0" borderId="27" xfId="0" applyFont="1" applyBorder="1" applyAlignment="1">
      <alignment horizontal="left" vertical="center"/>
    </xf>
    <xf numFmtId="0" fontId="15" fillId="0" borderId="29" xfId="0" applyFont="1" applyBorder="1" applyAlignment="1">
      <alignment horizontal="left" vertical="center"/>
    </xf>
    <xf numFmtId="0" fontId="11" fillId="0" borderId="29" xfId="0" applyFont="1" applyBorder="1"/>
    <xf numFmtId="0" fontId="15" fillId="0" borderId="27" xfId="0" applyFont="1" applyBorder="1" applyAlignment="1">
      <alignment horizontal="left" vertical="top"/>
    </xf>
    <xf numFmtId="0" fontId="15" fillId="0" borderId="27" xfId="0" applyFont="1" applyBorder="1" applyAlignment="1">
      <alignment horizontal="left" vertical="center" wrapText="1"/>
    </xf>
    <xf numFmtId="0" fontId="15" fillId="0" borderId="31" xfId="0" applyFont="1" applyBorder="1" applyAlignment="1">
      <alignment horizontal="center" vertical="center"/>
    </xf>
    <xf numFmtId="0" fontId="11" fillId="0" borderId="9" xfId="0" applyFont="1" applyBorder="1"/>
    <xf numFmtId="0" fontId="11" fillId="0" borderId="32" xfId="0" applyFont="1" applyBorder="1"/>
    <xf numFmtId="0" fontId="15" fillId="0" borderId="33" xfId="0" applyFont="1" applyBorder="1" applyAlignment="1">
      <alignment horizontal="center" vertical="center"/>
    </xf>
    <xf numFmtId="0" fontId="15" fillId="0" borderId="34" xfId="0" applyFont="1" applyBorder="1" applyAlignment="1">
      <alignment horizontal="center" vertical="center"/>
    </xf>
    <xf numFmtId="0" fontId="11" fillId="0" borderId="8" xfId="0" applyFont="1" applyBorder="1"/>
    <xf numFmtId="0" fontId="11" fillId="0" borderId="8" xfId="0" applyFont="1" applyBorder="1" applyAlignment="1">
      <alignment horizontal="left" vertical="center"/>
    </xf>
    <xf numFmtId="0" fontId="11" fillId="0" borderId="35" xfId="0" applyFont="1" applyBorder="1"/>
    <xf numFmtId="0" fontId="27" fillId="0" borderId="27" xfId="0" applyFont="1" applyBorder="1" applyAlignment="1">
      <alignment vertical="center" wrapText="1"/>
    </xf>
    <xf numFmtId="0" fontId="28" fillId="0" borderId="0" xfId="0" applyFont="1" applyAlignment="1">
      <alignment horizontal="right"/>
    </xf>
    <xf numFmtId="0" fontId="11" fillId="0" borderId="0" xfId="0" applyFont="1" applyBorder="1" applyAlignment="1">
      <alignment wrapText="1"/>
    </xf>
    <xf numFmtId="0" fontId="31" fillId="0" borderId="27" xfId="0" applyFont="1" applyBorder="1" applyAlignment="1" applyProtection="1">
      <alignment horizontal="center" vertical="center"/>
      <protection locked="0"/>
    </xf>
    <xf numFmtId="0" fontId="32" fillId="0" borderId="0" xfId="0" applyFont="1"/>
    <xf numFmtId="0" fontId="32" fillId="0" borderId="0" xfId="0" applyFont="1" applyBorder="1"/>
    <xf numFmtId="0" fontId="4" fillId="0" borderId="0" xfId="0" applyFont="1"/>
    <xf numFmtId="0" fontId="4" fillId="0" borderId="0" xfId="0" applyFont="1" applyBorder="1"/>
    <xf numFmtId="0" fontId="15" fillId="0" borderId="33" xfId="0" applyFont="1" applyFill="1" applyBorder="1" applyAlignment="1">
      <alignment horizontal="left"/>
    </xf>
    <xf numFmtId="0" fontId="15" fillId="0" borderId="38" xfId="0" applyFont="1" applyBorder="1" applyAlignment="1" applyProtection="1">
      <alignment horizontal="center" vertical="center"/>
      <protection locked="0"/>
    </xf>
    <xf numFmtId="0" fontId="15" fillId="0" borderId="39" xfId="0" applyFont="1" applyBorder="1" applyAlignment="1" applyProtection="1">
      <alignment horizontal="center" vertical="center"/>
      <protection locked="0"/>
    </xf>
    <xf numFmtId="0" fontId="15" fillId="0" borderId="40" xfId="0" applyFont="1" applyBorder="1" applyAlignment="1" applyProtection="1">
      <alignment horizontal="center" vertical="center"/>
      <protection locked="0"/>
    </xf>
    <xf numFmtId="0" fontId="15" fillId="7" borderId="28" xfId="0" applyFont="1" applyFill="1" applyBorder="1"/>
    <xf numFmtId="0" fontId="15" fillId="7" borderId="29" xfId="0" applyFont="1" applyFill="1" applyBorder="1" applyAlignment="1">
      <alignment horizontal="center"/>
    </xf>
    <xf numFmtId="0" fontId="15" fillId="7" borderId="29" xfId="0" applyFont="1" applyFill="1" applyBorder="1"/>
    <xf numFmtId="0" fontId="15" fillId="7" borderId="30" xfId="0" applyFont="1" applyFill="1" applyBorder="1"/>
    <xf numFmtId="0" fontId="13" fillId="0" borderId="0" xfId="0" applyFont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14" fontId="37" fillId="2" borderId="15" xfId="0" applyNumberFormat="1" applyFont="1" applyFill="1" applyBorder="1" applyAlignment="1">
      <alignment horizontal="center" vertical="center" wrapText="1"/>
    </xf>
    <xf numFmtId="0" fontId="37" fillId="2" borderId="15" xfId="0" applyFont="1" applyFill="1" applyBorder="1" applyAlignment="1">
      <alignment horizontal="center" vertical="center" wrapText="1"/>
    </xf>
    <xf numFmtId="0" fontId="37" fillId="2" borderId="17" xfId="0" applyFont="1" applyFill="1" applyBorder="1" applyAlignment="1">
      <alignment horizontal="center" vertical="center" wrapText="1"/>
    </xf>
    <xf numFmtId="0" fontId="38" fillId="2" borderId="5" xfId="0" applyFont="1" applyFill="1" applyBorder="1" applyAlignment="1">
      <alignment horizontal="center" vertical="center" wrapText="1"/>
    </xf>
    <xf numFmtId="0" fontId="38" fillId="2" borderId="4" xfId="0" applyFont="1" applyFill="1" applyBorder="1" applyAlignment="1">
      <alignment horizontal="center" vertical="center" wrapText="1"/>
    </xf>
    <xf numFmtId="0" fontId="38" fillId="2" borderId="7" xfId="0" applyFont="1" applyFill="1" applyBorder="1" applyAlignment="1">
      <alignment horizontal="center" vertical="center" wrapText="1"/>
    </xf>
    <xf numFmtId="164" fontId="38" fillId="2" borderId="2" xfId="0" applyNumberFormat="1" applyFont="1" applyFill="1" applyBorder="1" applyAlignment="1">
      <alignment horizontal="center" vertical="center" wrapText="1"/>
    </xf>
    <xf numFmtId="14" fontId="37" fillId="2" borderId="17" xfId="0" applyNumberFormat="1" applyFont="1" applyFill="1" applyBorder="1" applyAlignment="1">
      <alignment horizontal="center" vertical="center" wrapText="1"/>
    </xf>
    <xf numFmtId="14" fontId="38" fillId="2" borderId="14" xfId="0" applyNumberFormat="1" applyFont="1" applyFill="1" applyBorder="1" applyAlignment="1">
      <alignment horizontal="center" vertical="center" wrapText="1"/>
    </xf>
    <xf numFmtId="0" fontId="16" fillId="0" borderId="58" xfId="0" applyFont="1" applyBorder="1" applyAlignment="1">
      <alignment horizontal="left" vertical="center" wrapText="1"/>
    </xf>
    <xf numFmtId="0" fontId="37" fillId="2" borderId="59" xfId="0" applyFont="1" applyFill="1" applyBorder="1" applyAlignment="1">
      <alignment horizontal="center" vertical="center" wrapText="1"/>
    </xf>
    <xf numFmtId="14" fontId="38" fillId="2" borderId="5" xfId="0" applyNumberFormat="1" applyFont="1" applyFill="1" applyBorder="1" applyAlignment="1">
      <alignment horizontal="center" vertical="center" wrapText="1"/>
    </xf>
    <xf numFmtId="164" fontId="38" fillId="2" borderId="5" xfId="0" applyNumberFormat="1" applyFont="1" applyFill="1" applyBorder="1" applyAlignment="1">
      <alignment horizontal="center" vertical="center" wrapText="1"/>
    </xf>
    <xf numFmtId="166" fontId="5" fillId="0" borderId="27" xfId="0" applyNumberFormat="1" applyFont="1" applyBorder="1" applyProtection="1">
      <protection locked="0"/>
    </xf>
    <xf numFmtId="49" fontId="15" fillId="0" borderId="27" xfId="0" applyNumberFormat="1" applyFont="1" applyBorder="1" applyProtection="1">
      <protection locked="0"/>
    </xf>
    <xf numFmtId="0" fontId="29" fillId="0" borderId="27" xfId="0" applyFont="1" applyBorder="1" applyAlignment="1" applyProtection="1">
      <alignment horizontal="center" vertical="center"/>
      <protection locked="0"/>
    </xf>
    <xf numFmtId="0" fontId="31" fillId="6" borderId="38" xfId="0" applyFont="1" applyFill="1" applyBorder="1" applyAlignment="1" applyProtection="1">
      <alignment horizontal="center" vertical="center"/>
      <protection locked="0"/>
    </xf>
    <xf numFmtId="0" fontId="31" fillId="6" borderId="39" xfId="0" applyFont="1" applyFill="1" applyBorder="1" applyAlignment="1" applyProtection="1">
      <alignment horizontal="center" vertical="center"/>
      <protection locked="0"/>
    </xf>
    <xf numFmtId="0" fontId="31" fillId="6" borderId="40" xfId="0" applyFont="1" applyFill="1" applyBorder="1" applyAlignment="1" applyProtection="1">
      <alignment horizontal="center" vertical="center"/>
      <protection locked="0"/>
    </xf>
    <xf numFmtId="0" fontId="31" fillId="6" borderId="42" xfId="0" applyFont="1" applyFill="1" applyBorder="1" applyAlignment="1" applyProtection="1">
      <alignment horizontal="center" vertical="center"/>
      <protection locked="0"/>
    </xf>
    <xf numFmtId="0" fontId="33" fillId="0" borderId="8" xfId="0" applyFont="1" applyBorder="1" applyAlignment="1">
      <alignment horizontal="center"/>
    </xf>
    <xf numFmtId="0" fontId="46" fillId="0" borderId="0" xfId="0" applyFont="1" applyBorder="1" applyAlignment="1">
      <alignment horizontal="center" vertical="top"/>
    </xf>
    <xf numFmtId="14" fontId="36" fillId="0" borderId="50" xfId="0" applyNumberFormat="1" applyFont="1" applyBorder="1" applyAlignment="1" applyProtection="1">
      <alignment horizontal="center" vertical="center" wrapText="1"/>
      <protection locked="0"/>
    </xf>
    <xf numFmtId="0" fontId="36" fillId="0" borderId="50" xfId="0" applyFont="1" applyBorder="1" applyAlignment="1" applyProtection="1">
      <alignment horizontal="center" vertical="center" wrapText="1"/>
      <protection locked="0"/>
    </xf>
    <xf numFmtId="0" fontId="36" fillId="0" borderId="61" xfId="0" applyFont="1" applyBorder="1" applyAlignment="1" applyProtection="1">
      <alignment horizontal="center" vertical="center" wrapText="1"/>
      <protection locked="0"/>
    </xf>
    <xf numFmtId="0" fontId="36" fillId="0" borderId="21" xfId="0" applyFont="1" applyBorder="1" applyAlignment="1" applyProtection="1">
      <alignment horizontal="center" vertical="center" wrapText="1"/>
      <protection locked="0"/>
    </xf>
    <xf numFmtId="0" fontId="36" fillId="0" borderId="63" xfId="0" applyFont="1" applyBorder="1" applyAlignment="1" applyProtection="1">
      <alignment horizontal="center" vertical="center" wrapText="1"/>
      <protection locked="0"/>
    </xf>
    <xf numFmtId="0" fontId="47" fillId="0" borderId="27" xfId="0" applyFont="1" applyBorder="1" applyAlignment="1" applyProtection="1">
      <alignment horizontal="center" vertical="center" shrinkToFit="1"/>
      <protection locked="0"/>
    </xf>
    <xf numFmtId="0" fontId="13" fillId="0" borderId="27" xfId="0" applyFont="1" applyBorder="1" applyAlignment="1" applyProtection="1">
      <alignment horizontal="center" vertical="center" shrinkToFit="1"/>
      <protection locked="0"/>
    </xf>
    <xf numFmtId="0" fontId="42" fillId="0" borderId="10" xfId="0" applyFont="1" applyBorder="1" applyAlignment="1" applyProtection="1">
      <alignment horizontal="center" vertical="center" shrinkToFit="1"/>
      <protection locked="0"/>
    </xf>
    <xf numFmtId="0" fontId="42" fillId="0" borderId="64" xfId="0" applyFont="1" applyBorder="1" applyAlignment="1" applyProtection="1">
      <alignment horizontal="center" vertical="center" shrinkToFit="1"/>
      <protection locked="0"/>
    </xf>
    <xf numFmtId="0" fontId="42" fillId="0" borderId="27" xfId="0" applyFont="1" applyBorder="1" applyAlignment="1" applyProtection="1">
      <alignment horizontal="center" vertical="center" shrinkToFit="1"/>
      <protection locked="0"/>
    </xf>
    <xf numFmtId="0" fontId="42" fillId="0" borderId="65" xfId="0" applyFont="1" applyBorder="1" applyAlignment="1" applyProtection="1">
      <alignment horizontal="center" vertical="center" shrinkToFit="1"/>
      <protection locked="0"/>
    </xf>
    <xf numFmtId="0" fontId="42" fillId="0" borderId="66" xfId="0" applyFont="1" applyBorder="1" applyAlignment="1" applyProtection="1">
      <alignment horizontal="center" vertical="center" shrinkToFit="1"/>
      <protection locked="0"/>
    </xf>
    <xf numFmtId="0" fontId="42" fillId="0" borderId="67" xfId="0" applyFont="1" applyBorder="1" applyAlignment="1" applyProtection="1">
      <alignment horizontal="center" vertical="center" shrinkToFit="1"/>
      <protection locked="0"/>
    </xf>
    <xf numFmtId="0" fontId="42" fillId="0" borderId="19" xfId="0" applyFont="1" applyBorder="1" applyAlignment="1">
      <alignment horizontal="center" vertical="center" shrinkToFit="1"/>
    </xf>
    <xf numFmtId="0" fontId="42" fillId="0" borderId="71" xfId="0" applyFont="1" applyBorder="1" applyAlignment="1">
      <alignment horizontal="center" vertical="center" shrinkToFit="1"/>
    </xf>
    <xf numFmtId="0" fontId="42" fillId="0" borderId="20" xfId="0" applyFont="1" applyBorder="1" applyAlignment="1" applyProtection="1">
      <alignment horizontal="center" vertical="center" shrinkToFit="1"/>
      <protection locked="0"/>
    </xf>
    <xf numFmtId="0" fontId="42" fillId="0" borderId="69" xfId="0" applyFont="1" applyBorder="1" applyAlignment="1" applyProtection="1">
      <alignment horizontal="center" vertical="center" shrinkToFit="1"/>
      <protection locked="0"/>
    </xf>
    <xf numFmtId="0" fontId="42" fillId="0" borderId="20" xfId="0" applyFont="1" applyBorder="1" applyAlignment="1">
      <alignment horizontal="center" vertical="center" shrinkToFit="1"/>
    </xf>
    <xf numFmtId="0" fontId="42" fillId="0" borderId="70" xfId="0" quotePrefix="1" applyFont="1" applyBorder="1" applyAlignment="1">
      <alignment horizontal="center" vertical="center" shrinkToFit="1"/>
    </xf>
    <xf numFmtId="0" fontId="42" fillId="0" borderId="71" xfId="0" applyFont="1" applyBorder="1" applyAlignment="1" applyProtection="1">
      <alignment horizontal="center" vertical="center" shrinkToFit="1"/>
      <protection locked="0"/>
    </xf>
    <xf numFmtId="0" fontId="42" fillId="0" borderId="72" xfId="0" applyFont="1" applyBorder="1" applyAlignment="1" applyProtection="1">
      <alignment horizontal="center" vertical="center" shrinkToFit="1"/>
      <protection locked="0"/>
    </xf>
    <xf numFmtId="0" fontId="42" fillId="0" borderId="68" xfId="0" applyFont="1" applyBorder="1" applyAlignment="1">
      <alignment horizontal="center" vertical="center" shrinkToFit="1"/>
    </xf>
    <xf numFmtId="0" fontId="42" fillId="0" borderId="73" xfId="0" applyFont="1" applyBorder="1" applyAlignment="1">
      <alignment horizontal="center" vertical="center" shrinkToFit="1"/>
    </xf>
    <xf numFmtId="0" fontId="42" fillId="0" borderId="19" xfId="0" applyFont="1" applyBorder="1" applyAlignment="1" applyProtection="1">
      <alignment horizontal="center" vertical="center" shrinkToFit="1"/>
      <protection locked="0"/>
    </xf>
    <xf numFmtId="0" fontId="42" fillId="0" borderId="74" xfId="0" applyFont="1" applyBorder="1" applyAlignment="1" applyProtection="1">
      <alignment horizontal="center" vertical="center" shrinkToFit="1"/>
      <protection locked="0"/>
    </xf>
    <xf numFmtId="0" fontId="43" fillId="0" borderId="75" xfId="0" applyFont="1" applyBorder="1" applyAlignment="1">
      <alignment horizontal="center" vertical="center" shrinkToFit="1"/>
    </xf>
    <xf numFmtId="0" fontId="43" fillId="0" borderId="36" xfId="0" applyFont="1" applyBorder="1" applyAlignment="1">
      <alignment horizontal="center" vertical="center" shrinkToFit="1"/>
    </xf>
    <xf numFmtId="0" fontId="44" fillId="0" borderId="36" xfId="0" applyFont="1" applyBorder="1" applyAlignment="1" applyProtection="1">
      <alignment horizontal="center" vertical="center" shrinkToFit="1"/>
      <protection locked="0"/>
    </xf>
    <xf numFmtId="0" fontId="44" fillId="0" borderId="76" xfId="0" applyFont="1" applyBorder="1" applyAlignment="1" applyProtection="1">
      <alignment horizontal="center" vertical="center" shrinkToFit="1"/>
      <protection locked="0"/>
    </xf>
    <xf numFmtId="0" fontId="10" fillId="0" borderId="0" xfId="0" applyFont="1" applyAlignment="1">
      <alignment wrapText="1"/>
    </xf>
    <xf numFmtId="0" fontId="48" fillId="0" borderId="0" xfId="0" applyFont="1" applyAlignment="1">
      <alignment horizontal="center"/>
    </xf>
    <xf numFmtId="0" fontId="11" fillId="0" borderId="0" xfId="0" applyFont="1" applyAlignment="1">
      <alignment wrapText="1"/>
    </xf>
    <xf numFmtId="0" fontId="50" fillId="0" borderId="0" xfId="0" applyFont="1" applyAlignment="1">
      <alignment wrapText="1"/>
    </xf>
    <xf numFmtId="0" fontId="11" fillId="0" borderId="0" xfId="0" applyFont="1" applyAlignment="1">
      <alignment vertical="top"/>
    </xf>
    <xf numFmtId="0" fontId="50" fillId="0" borderId="0" xfId="0" applyFont="1" applyAlignment="1">
      <alignment vertical="top"/>
    </xf>
    <xf numFmtId="0" fontId="50" fillId="0" borderId="0" xfId="0" applyFont="1"/>
    <xf numFmtId="0" fontId="8" fillId="2" borderId="13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vertical="center" wrapText="1"/>
    </xf>
    <xf numFmtId="0" fontId="8" fillId="2" borderId="4" xfId="0" applyFont="1" applyFill="1" applyBorder="1" applyAlignment="1" applyProtection="1">
      <alignment vertical="center" wrapText="1"/>
      <protection locked="0"/>
    </xf>
    <xf numFmtId="0" fontId="8" fillId="2" borderId="6" xfId="0" applyFont="1" applyFill="1" applyBorder="1" applyAlignment="1">
      <alignment vertical="center" wrapText="1"/>
    </xf>
    <xf numFmtId="0" fontId="6" fillId="6" borderId="12" xfId="0" applyFont="1" applyFill="1" applyBorder="1" applyAlignment="1" applyProtection="1">
      <alignment horizontal="center" vertical="center" wrapText="1"/>
      <protection locked="0"/>
    </xf>
    <xf numFmtId="0" fontId="6" fillId="6" borderId="11" xfId="0" applyFont="1" applyFill="1" applyBorder="1" applyAlignment="1" applyProtection="1">
      <alignment horizontal="center" vertical="center" wrapText="1"/>
      <protection locked="0"/>
    </xf>
    <xf numFmtId="0" fontId="9" fillId="6" borderId="14" xfId="0" applyFont="1" applyFill="1" applyBorder="1" applyAlignment="1" applyProtection="1">
      <alignment horizontal="center" vertical="center" wrapText="1"/>
      <protection locked="0"/>
    </xf>
    <xf numFmtId="0" fontId="9" fillId="6" borderId="5" xfId="0" applyFont="1" applyFill="1" applyBorder="1" applyAlignment="1" applyProtection="1">
      <alignment horizontal="center" vertical="center" wrapText="1"/>
      <protection locked="0"/>
    </xf>
    <xf numFmtId="0" fontId="9" fillId="6" borderId="4" xfId="0" applyFont="1" applyFill="1" applyBorder="1" applyAlignment="1" applyProtection="1">
      <alignment horizontal="center" vertical="center" wrapText="1"/>
      <protection locked="0"/>
    </xf>
    <xf numFmtId="0" fontId="9" fillId="6" borderId="7" xfId="0" applyFont="1" applyFill="1" applyBorder="1" applyAlignment="1" applyProtection="1">
      <alignment horizontal="center" vertical="center" wrapText="1"/>
      <protection locked="0"/>
    </xf>
    <xf numFmtId="0" fontId="9" fillId="6" borderId="2" xfId="0" applyFont="1" applyFill="1" applyBorder="1" applyAlignment="1" applyProtection="1">
      <alignment horizontal="center" vertical="center" wrapText="1"/>
      <protection locked="0"/>
    </xf>
    <xf numFmtId="0" fontId="6" fillId="6" borderId="59" xfId="0" applyFont="1" applyFill="1" applyBorder="1" applyAlignment="1" applyProtection="1">
      <alignment horizontal="center" vertical="center" wrapText="1"/>
      <protection locked="0"/>
    </xf>
    <xf numFmtId="14" fontId="36" fillId="2" borderId="60" xfId="0" applyNumberFormat="1" applyFont="1" applyFill="1" applyBorder="1" applyAlignment="1">
      <alignment horizontal="center" vertical="center" wrapText="1"/>
    </xf>
    <xf numFmtId="14" fontId="36" fillId="2" borderId="50" xfId="0" applyNumberFormat="1" applyFont="1" applyFill="1" applyBorder="1" applyAlignment="1">
      <alignment horizontal="center" vertical="center" wrapText="1"/>
    </xf>
    <xf numFmtId="164" fontId="36" fillId="2" borderId="62" xfId="0" applyNumberFormat="1" applyFont="1" applyFill="1" applyBorder="1" applyAlignment="1">
      <alignment horizontal="center" vertical="center" wrapText="1"/>
    </xf>
    <xf numFmtId="164" fontId="36" fillId="2" borderId="21" xfId="0" applyNumberFormat="1" applyFont="1" applyFill="1" applyBorder="1" applyAlignment="1">
      <alignment horizontal="center" vertical="center" wrapText="1"/>
    </xf>
    <xf numFmtId="0" fontId="36" fillId="2" borderId="21" xfId="0" applyFont="1" applyFill="1" applyBorder="1" applyAlignment="1">
      <alignment horizontal="center" vertical="center" wrapText="1"/>
    </xf>
    <xf numFmtId="0" fontId="42" fillId="2" borderId="15" xfId="0" applyFont="1" applyFill="1" applyBorder="1" applyAlignment="1">
      <alignment horizontal="center" vertical="center" shrinkToFit="1"/>
    </xf>
    <xf numFmtId="0" fontId="42" fillId="2" borderId="10" xfId="0" applyFont="1" applyFill="1" applyBorder="1" applyAlignment="1">
      <alignment horizontal="center" vertical="center" shrinkToFit="1"/>
    </xf>
    <xf numFmtId="0" fontId="42" fillId="2" borderId="78" xfId="0" applyFont="1" applyFill="1" applyBorder="1" applyAlignment="1">
      <alignment horizontal="center" vertical="center" shrinkToFit="1"/>
    </xf>
    <xf numFmtId="0" fontId="42" fillId="2" borderId="17" xfId="0" quotePrefix="1" applyFont="1" applyFill="1" applyBorder="1" applyAlignment="1">
      <alignment horizontal="center" vertical="center" shrinkToFit="1"/>
    </xf>
    <xf numFmtId="0" fontId="42" fillId="2" borderId="27" xfId="0" quotePrefix="1" applyFont="1" applyFill="1" applyBorder="1" applyAlignment="1">
      <alignment horizontal="center" vertical="center" shrinkToFit="1"/>
    </xf>
    <xf numFmtId="0" fontId="42" fillId="2" borderId="30" xfId="0" quotePrefix="1" applyFont="1" applyFill="1" applyBorder="1" applyAlignment="1">
      <alignment horizontal="center" vertical="center" shrinkToFit="1"/>
    </xf>
    <xf numFmtId="0" fontId="42" fillId="2" borderId="77" xfId="0" applyFont="1" applyFill="1" applyBorder="1" applyAlignment="1">
      <alignment horizontal="center" vertical="center" shrinkToFit="1"/>
    </xf>
    <xf numFmtId="0" fontId="42" fillId="2" borderId="18" xfId="0" quotePrefix="1" applyFont="1" applyFill="1" applyBorder="1" applyAlignment="1">
      <alignment horizontal="center" vertical="center" shrinkToFit="1"/>
    </xf>
    <xf numFmtId="0" fontId="42" fillId="2" borderId="79" xfId="0" applyFont="1" applyFill="1" applyBorder="1" applyAlignment="1">
      <alignment horizontal="center" vertical="center" shrinkToFit="1"/>
    </xf>
    <xf numFmtId="0" fontId="42" fillId="2" borderId="70" xfId="0" applyFont="1" applyFill="1" applyBorder="1" applyAlignment="1">
      <alignment horizontal="center" vertical="center" shrinkToFit="1"/>
    </xf>
    <xf numFmtId="0" fontId="42" fillId="2" borderId="19" xfId="0" applyFont="1" applyFill="1" applyBorder="1" applyAlignment="1">
      <alignment horizontal="center" vertical="center" shrinkToFit="1"/>
    </xf>
    <xf numFmtId="0" fontId="42" fillId="2" borderId="71" xfId="0" applyFont="1" applyFill="1" applyBorder="1" applyAlignment="1">
      <alignment horizontal="center" vertical="center" shrinkToFit="1"/>
    </xf>
    <xf numFmtId="0" fontId="42" fillId="2" borderId="80" xfId="0" quotePrefix="1" applyFont="1" applyFill="1" applyBorder="1" applyAlignment="1">
      <alignment horizontal="center" vertical="center" shrinkToFit="1"/>
    </xf>
    <xf numFmtId="0" fontId="42" fillId="2" borderId="81" xfId="0" applyFont="1" applyFill="1" applyBorder="1" applyAlignment="1">
      <alignment horizontal="center" vertical="center" shrinkToFit="1"/>
    </xf>
    <xf numFmtId="0" fontId="42" fillId="2" borderId="81" xfId="0" quotePrefix="1" applyFont="1" applyFill="1" applyBorder="1" applyAlignment="1">
      <alignment horizontal="center" vertical="center" shrinkToFit="1"/>
    </xf>
    <xf numFmtId="0" fontId="42" fillId="2" borderId="68" xfId="0" quotePrefix="1" applyFont="1" applyFill="1" applyBorder="1" applyAlignment="1">
      <alignment horizontal="center" vertical="center" shrinkToFit="1"/>
    </xf>
    <xf numFmtId="0" fontId="42" fillId="2" borderId="20" xfId="0" applyFont="1" applyFill="1" applyBorder="1" applyAlignment="1">
      <alignment horizontal="center" vertical="center" shrinkToFit="1"/>
    </xf>
    <xf numFmtId="0" fontId="52" fillId="0" borderId="0" xfId="0" applyFont="1"/>
    <xf numFmtId="166" fontId="5" fillId="2" borderId="27" xfId="0" applyNumberFormat="1" applyFont="1" applyFill="1" applyBorder="1" applyProtection="1">
      <protection locked="0"/>
    </xf>
    <xf numFmtId="49" fontId="15" fillId="2" borderId="27" xfId="0" applyNumberFormat="1" applyFont="1" applyFill="1" applyBorder="1" applyProtection="1">
      <protection locked="0"/>
    </xf>
    <xf numFmtId="14" fontId="54" fillId="9" borderId="19" xfId="0" applyNumberFormat="1" applyFont="1" applyFill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top"/>
    </xf>
    <xf numFmtId="14" fontId="11" fillId="0" borderId="18" xfId="0" applyNumberFormat="1" applyFont="1" applyBorder="1" applyAlignment="1">
      <alignment vertical="top"/>
    </xf>
    <xf numFmtId="0" fontId="11" fillId="0" borderId="18" xfId="0" applyFont="1" applyBorder="1" applyAlignment="1">
      <alignment vertical="top" wrapText="1"/>
    </xf>
    <xf numFmtId="0" fontId="11" fillId="0" borderId="18" xfId="0" applyFont="1" applyBorder="1" applyAlignment="1">
      <alignment vertical="top"/>
    </xf>
    <xf numFmtId="0" fontId="11" fillId="0" borderId="20" xfId="0" applyFont="1" applyBorder="1" applyAlignment="1">
      <alignment horizontal="center" vertical="top"/>
    </xf>
    <xf numFmtId="0" fontId="11" fillId="0" borderId="20" xfId="0" applyFont="1" applyBorder="1" applyAlignment="1">
      <alignment vertical="top"/>
    </xf>
    <xf numFmtId="0" fontId="11" fillId="0" borderId="20" xfId="0" applyFont="1" applyBorder="1" applyAlignment="1">
      <alignment vertical="top" wrapText="1"/>
    </xf>
    <xf numFmtId="0" fontId="11" fillId="0" borderId="82" xfId="0" applyFont="1" applyBorder="1" applyAlignment="1">
      <alignment horizontal="center" vertical="top"/>
    </xf>
    <xf numFmtId="0" fontId="11" fillId="0" borderId="89" xfId="0" applyFont="1" applyBorder="1" applyAlignment="1">
      <alignment vertical="top"/>
    </xf>
    <xf numFmtId="0" fontId="11" fillId="0" borderId="90" xfId="0" applyFont="1" applyBorder="1" applyAlignment="1">
      <alignment vertical="top"/>
    </xf>
    <xf numFmtId="0" fontId="11" fillId="0" borderId="82" xfId="0" applyFont="1" applyBorder="1" applyAlignment="1">
      <alignment vertical="top"/>
    </xf>
    <xf numFmtId="0" fontId="11" fillId="0" borderId="82" xfId="0" applyFont="1" applyBorder="1" applyAlignment="1">
      <alignment vertical="top" wrapText="1"/>
    </xf>
    <xf numFmtId="0" fontId="11" fillId="7" borderId="36" xfId="0" applyFont="1" applyFill="1" applyBorder="1" applyAlignment="1">
      <alignment vertical="top" wrapText="1"/>
    </xf>
    <xf numFmtId="0" fontId="11" fillId="7" borderId="36" xfId="0" applyFont="1" applyFill="1" applyBorder="1" applyAlignment="1">
      <alignment vertical="top"/>
    </xf>
    <xf numFmtId="0" fontId="11" fillId="10" borderId="29" xfId="0" applyFont="1" applyFill="1" applyBorder="1" applyAlignment="1">
      <alignment vertical="top"/>
    </xf>
    <xf numFmtId="0" fontId="28" fillId="0" borderId="0" xfId="0" applyFont="1" applyFill="1" applyBorder="1" applyAlignment="1">
      <alignment horizontal="left" vertical="center" indent="2"/>
    </xf>
    <xf numFmtId="0" fontId="11" fillId="0" borderId="0" xfId="0" applyFont="1" applyFill="1" applyBorder="1" applyAlignment="1">
      <alignment vertical="top"/>
    </xf>
    <xf numFmtId="0" fontId="28" fillId="5" borderId="36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11" fillId="0" borderId="91" xfId="0" applyFont="1" applyBorder="1" applyAlignment="1">
      <alignment horizontal="center" vertical="center"/>
    </xf>
    <xf numFmtId="0" fontId="11" fillId="0" borderId="91" xfId="0" applyFont="1" applyBorder="1" applyAlignment="1">
      <alignment vertical="top"/>
    </xf>
    <xf numFmtId="0" fontId="11" fillId="0" borderId="39" xfId="0" applyFont="1" applyBorder="1" applyAlignment="1">
      <alignment horizontal="center" vertical="center"/>
    </xf>
    <xf numFmtId="0" fontId="11" fillId="0" borderId="39" xfId="0" applyFont="1" applyBorder="1" applyAlignment="1">
      <alignment vertical="top"/>
    </xf>
    <xf numFmtId="0" fontId="11" fillId="0" borderId="92" xfId="0" applyFont="1" applyBorder="1" applyAlignment="1">
      <alignment horizontal="center" vertical="center"/>
    </xf>
    <xf numFmtId="0" fontId="11" fillId="0" borderId="92" xfId="0" applyFont="1" applyBorder="1" applyAlignment="1">
      <alignment vertical="top"/>
    </xf>
    <xf numFmtId="0" fontId="11" fillId="0" borderId="0" xfId="0" applyFont="1" applyAlignment="1">
      <alignment horizontal="center"/>
    </xf>
    <xf numFmtId="0" fontId="58" fillId="0" borderId="0" xfId="0" applyFont="1" applyAlignment="1">
      <alignment horizontal="left"/>
    </xf>
    <xf numFmtId="0" fontId="15" fillId="11" borderId="93" xfId="0" applyFont="1" applyFill="1" applyBorder="1"/>
    <xf numFmtId="0" fontId="15" fillId="11" borderId="94" xfId="0" applyFont="1" applyFill="1" applyBorder="1"/>
    <xf numFmtId="0" fontId="59" fillId="0" borderId="0" xfId="0" applyFont="1" applyAlignment="1">
      <alignment horizontal="left"/>
    </xf>
    <xf numFmtId="0" fontId="60" fillId="12" borderId="33" xfId="0" applyFont="1" applyFill="1" applyBorder="1"/>
    <xf numFmtId="0" fontId="15" fillId="12" borderId="0" xfId="0" applyFont="1" applyFill="1" applyBorder="1"/>
    <xf numFmtId="0" fontId="15" fillId="12" borderId="23" xfId="0" applyFont="1" applyFill="1" applyBorder="1"/>
    <xf numFmtId="0" fontId="61" fillId="12" borderId="0" xfId="0" applyFont="1" applyFill="1" applyBorder="1"/>
    <xf numFmtId="0" fontId="63" fillId="12" borderId="0" xfId="0" applyFont="1" applyFill="1" applyBorder="1" applyAlignment="1">
      <alignment horizontal="center"/>
    </xf>
    <xf numFmtId="0" fontId="61" fillId="12" borderId="0" xfId="0" applyFont="1" applyFill="1" applyBorder="1" applyAlignment="1">
      <alignment horizontal="left"/>
    </xf>
    <xf numFmtId="0" fontId="64" fillId="12" borderId="33" xfId="0" applyFont="1" applyFill="1" applyBorder="1" applyAlignment="1">
      <alignment horizontal="center"/>
    </xf>
    <xf numFmtId="0" fontId="65" fillId="12" borderId="0" xfId="0" applyFont="1" applyFill="1" applyBorder="1"/>
    <xf numFmtId="0" fontId="64" fillId="12" borderId="33" xfId="0" applyFont="1" applyFill="1" applyBorder="1"/>
    <xf numFmtId="0" fontId="66" fillId="12" borderId="0" xfId="0" applyFont="1" applyFill="1" applyBorder="1"/>
    <xf numFmtId="0" fontId="64" fillId="12" borderId="0" xfId="0" applyFont="1" applyFill="1" applyBorder="1" applyAlignment="1">
      <alignment horizontal="right"/>
    </xf>
    <xf numFmtId="0" fontId="9" fillId="12" borderId="0" xfId="0" applyFont="1" applyFill="1" applyBorder="1" applyAlignment="1">
      <alignment horizontal="right"/>
    </xf>
    <xf numFmtId="0" fontId="67" fillId="0" borderId="0" xfId="0" applyFont="1" applyAlignment="1">
      <alignment horizontal="left"/>
    </xf>
    <xf numFmtId="0" fontId="68" fillId="12" borderId="33" xfId="0" applyFont="1" applyFill="1" applyBorder="1"/>
    <xf numFmtId="0" fontId="69" fillId="12" borderId="0" xfId="0" applyFont="1" applyFill="1" applyBorder="1"/>
    <xf numFmtId="0" fontId="69" fillId="12" borderId="23" xfId="0" applyFont="1" applyFill="1" applyBorder="1"/>
    <xf numFmtId="0" fontId="69" fillId="0" borderId="0" xfId="0" applyFont="1"/>
    <xf numFmtId="0" fontId="15" fillId="12" borderId="23" xfId="0" applyFont="1" applyFill="1" applyBorder="1" applyAlignment="1">
      <alignment horizontal="right"/>
    </xf>
    <xf numFmtId="0" fontId="70" fillId="0" borderId="0" xfId="0" applyFont="1" applyAlignment="1">
      <alignment horizontal="left"/>
    </xf>
    <xf numFmtId="0" fontId="71" fillId="12" borderId="33" xfId="0" applyFont="1" applyFill="1" applyBorder="1"/>
    <xf numFmtId="0" fontId="72" fillId="12" borderId="0" xfId="0" applyFont="1" applyFill="1" applyBorder="1"/>
    <xf numFmtId="0" fontId="21" fillId="12" borderId="0" xfId="0" applyFont="1" applyFill="1" applyBorder="1"/>
    <xf numFmtId="0" fontId="21" fillId="12" borderId="23" xfId="0" applyFont="1" applyFill="1" applyBorder="1"/>
    <xf numFmtId="0" fontId="73" fillId="12" borderId="0" xfId="0" applyFont="1" applyFill="1" applyBorder="1"/>
    <xf numFmtId="0" fontId="74" fillId="12" borderId="0" xfId="0" applyFont="1" applyFill="1" applyBorder="1"/>
    <xf numFmtId="0" fontId="75" fillId="12" borderId="0" xfId="0" applyFont="1" applyFill="1" applyBorder="1" applyAlignment="1" applyProtection="1">
      <alignment horizontal="center" vertical="center"/>
    </xf>
    <xf numFmtId="0" fontId="76" fillId="12" borderId="0" xfId="0" applyFont="1" applyFill="1" applyBorder="1" applyAlignment="1">
      <alignment horizontal="left"/>
    </xf>
    <xf numFmtId="0" fontId="77" fillId="12" borderId="0" xfId="0" applyFont="1" applyFill="1" applyBorder="1"/>
    <xf numFmtId="0" fontId="40" fillId="12" borderId="0" xfId="0" applyFont="1" applyFill="1" applyBorder="1" applyAlignment="1" applyProtection="1">
      <alignment horizontal="center" vertical="center"/>
    </xf>
    <xf numFmtId="0" fontId="15" fillId="12" borderId="0" xfId="0" applyFont="1" applyFill="1" applyBorder="1" applyAlignment="1">
      <alignment horizontal="left" indent="1"/>
    </xf>
    <xf numFmtId="0" fontId="76" fillId="12" borderId="0" xfId="0" applyFont="1" applyFill="1" applyBorder="1" applyAlignment="1">
      <alignment horizontal="left" indent="1"/>
    </xf>
    <xf numFmtId="0" fontId="21" fillId="12" borderId="33" xfId="0" applyFont="1" applyFill="1" applyBorder="1"/>
    <xf numFmtId="0" fontId="15" fillId="12" borderId="33" xfId="0" applyFont="1" applyFill="1" applyBorder="1"/>
    <xf numFmtId="0" fontId="78" fillId="0" borderId="0" xfId="0" applyFont="1" applyAlignment="1">
      <alignment horizontal="left"/>
    </xf>
    <xf numFmtId="0" fontId="27" fillId="8" borderId="87" xfId="0" applyFont="1" applyFill="1" applyBorder="1"/>
    <xf numFmtId="0" fontId="25" fillId="8" borderId="95" xfId="0" applyFont="1" applyFill="1" applyBorder="1" applyAlignment="1"/>
    <xf numFmtId="0" fontId="25" fillId="8" borderId="95" xfId="0" applyFont="1" applyFill="1" applyBorder="1"/>
    <xf numFmtId="0" fontId="27" fillId="8" borderId="95" xfId="0" applyFont="1" applyFill="1" applyBorder="1"/>
    <xf numFmtId="0" fontId="27" fillId="8" borderId="88" xfId="0" applyFont="1" applyFill="1" applyBorder="1"/>
    <xf numFmtId="0" fontId="27" fillId="0" borderId="0" xfId="0" applyFont="1"/>
    <xf numFmtId="0" fontId="19" fillId="12" borderId="0" xfId="0" applyFont="1" applyFill="1" applyBorder="1" applyAlignment="1">
      <alignment horizontal="center"/>
    </xf>
    <xf numFmtId="0" fontId="15" fillId="12" borderId="0" xfId="0" applyFont="1" applyFill="1" applyBorder="1" applyAlignment="1">
      <alignment horizontal="center"/>
    </xf>
    <xf numFmtId="49" fontId="15" fillId="12" borderId="0" xfId="0" applyNumberFormat="1" applyFont="1" applyFill="1" applyBorder="1"/>
    <xf numFmtId="0" fontId="20" fillId="12" borderId="0" xfId="0" applyFont="1" applyFill="1" applyBorder="1" applyAlignment="1">
      <alignment horizontal="right"/>
    </xf>
    <xf numFmtId="0" fontId="15" fillId="12" borderId="0" xfId="0" applyFont="1" applyFill="1" applyBorder="1" applyProtection="1"/>
    <xf numFmtId="0" fontId="15" fillId="12" borderId="96" xfId="0" applyFont="1" applyFill="1" applyBorder="1"/>
    <xf numFmtId="0" fontId="15" fillId="12" borderId="97" xfId="0" applyFont="1" applyFill="1" applyBorder="1"/>
    <xf numFmtId="0" fontId="15" fillId="12" borderId="98" xfId="0" applyFont="1" applyFill="1" applyBorder="1"/>
    <xf numFmtId="0" fontId="50" fillId="16" borderId="27" xfId="0" applyFont="1" applyFill="1" applyBorder="1" applyAlignment="1">
      <alignment wrapText="1"/>
    </xf>
    <xf numFmtId="0" fontId="50" fillId="16" borderId="27" xfId="0" applyFont="1" applyFill="1" applyBorder="1" applyAlignment="1">
      <alignment vertical="center" wrapText="1"/>
    </xf>
    <xf numFmtId="0" fontId="50" fillId="16" borderId="27" xfId="0" applyFont="1" applyFill="1" applyBorder="1" applyAlignment="1">
      <alignment horizontal="center"/>
    </xf>
    <xf numFmtId="0" fontId="50" fillId="16" borderId="27" xfId="0" applyFont="1" applyFill="1" applyBorder="1" applyAlignment="1">
      <alignment vertical="center"/>
    </xf>
    <xf numFmtId="0" fontId="81" fillId="14" borderId="27" xfId="0" applyFont="1" applyFill="1" applyBorder="1"/>
    <xf numFmtId="0" fontId="50" fillId="15" borderId="8" xfId="0" applyFont="1" applyFill="1" applyBorder="1" applyAlignment="1">
      <alignment horizontal="center" vertical="center" wrapText="1"/>
    </xf>
    <xf numFmtId="0" fontId="50" fillId="15" borderId="35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45" fillId="2" borderId="8" xfId="0" applyFont="1" applyFill="1" applyBorder="1" applyAlignment="1">
      <alignment horizontal="center"/>
    </xf>
    <xf numFmtId="0" fontId="33" fillId="2" borderId="8" xfId="0" applyFont="1" applyFill="1" applyBorder="1" applyAlignment="1">
      <alignment horizontal="center"/>
    </xf>
    <xf numFmtId="0" fontId="34" fillId="8" borderId="37" xfId="0" applyFont="1" applyFill="1" applyBorder="1" applyAlignment="1">
      <alignment horizontal="center"/>
    </xf>
    <xf numFmtId="0" fontId="33" fillId="2" borderId="28" xfId="0" applyFont="1" applyFill="1" applyBorder="1" applyAlignment="1">
      <alignment horizontal="center" vertical="center" wrapText="1"/>
    </xf>
    <xf numFmtId="0" fontId="33" fillId="2" borderId="29" xfId="0" applyFont="1" applyFill="1" applyBorder="1" applyAlignment="1">
      <alignment horizontal="center" vertical="center" wrapText="1"/>
    </xf>
    <xf numFmtId="0" fontId="33" fillId="2" borderId="30" xfId="0" applyFont="1" applyFill="1" applyBorder="1" applyAlignment="1">
      <alignment horizontal="center" vertical="center" wrapText="1"/>
    </xf>
    <xf numFmtId="0" fontId="16" fillId="2" borderId="24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41" fillId="0" borderId="25" xfId="0" applyFont="1" applyBorder="1" applyAlignment="1">
      <alignment horizontal="center" vertical="center" wrapText="1"/>
    </xf>
    <xf numFmtId="0" fontId="41" fillId="0" borderId="26" xfId="0" applyFont="1" applyBorder="1" applyAlignment="1">
      <alignment horizontal="center" vertical="center" wrapText="1"/>
    </xf>
    <xf numFmtId="0" fontId="2" fillId="6" borderId="24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 vertical="top" wrapText="1"/>
    </xf>
    <xf numFmtId="0" fontId="13" fillId="0" borderId="0" xfId="0" applyFont="1" applyBorder="1" applyAlignment="1">
      <alignment horizontal="right" vertical="center" wrapText="1"/>
    </xf>
    <xf numFmtId="165" fontId="13" fillId="0" borderId="0" xfId="0" applyNumberFormat="1" applyFont="1" applyBorder="1" applyAlignment="1">
      <alignment horizontal="center" vertical="center" wrapText="1"/>
    </xf>
    <xf numFmtId="0" fontId="46" fillId="0" borderId="0" xfId="0" applyFont="1" applyBorder="1" applyAlignment="1">
      <alignment horizontal="center" vertical="top"/>
    </xf>
    <xf numFmtId="0" fontId="12" fillId="8" borderId="53" xfId="0" applyFont="1" applyFill="1" applyBorder="1" applyAlignment="1">
      <alignment horizontal="center"/>
    </xf>
    <xf numFmtId="0" fontId="14" fillId="2" borderId="28" xfId="0" applyFont="1" applyFill="1" applyBorder="1" applyAlignment="1">
      <alignment horizontal="center" vertical="center" wrapText="1"/>
    </xf>
    <xf numFmtId="0" fontId="14" fillId="2" borderId="29" xfId="0" applyFont="1" applyFill="1" applyBorder="1" applyAlignment="1">
      <alignment horizontal="center" vertical="center" wrapText="1"/>
    </xf>
    <xf numFmtId="0" fontId="14" fillId="2" borderId="30" xfId="0" applyFont="1" applyFill="1" applyBorder="1" applyAlignment="1">
      <alignment horizontal="center" vertical="center" wrapText="1"/>
    </xf>
    <xf numFmtId="14" fontId="33" fillId="2" borderId="28" xfId="0" applyNumberFormat="1" applyFont="1" applyFill="1" applyBorder="1" applyAlignment="1">
      <alignment horizontal="center" vertical="center" wrapText="1"/>
    </xf>
    <xf numFmtId="0" fontId="35" fillId="0" borderId="0" xfId="0" applyFont="1" applyBorder="1" applyAlignment="1">
      <alignment horizontal="center" wrapText="1"/>
    </xf>
    <xf numFmtId="0" fontId="51" fillId="0" borderId="0" xfId="0" applyFont="1" applyAlignment="1">
      <alignment horizontal="left" wrapText="1"/>
    </xf>
    <xf numFmtId="0" fontId="51" fillId="0" borderId="0" xfId="0" applyFont="1" applyAlignment="1">
      <alignment horizontal="left"/>
    </xf>
    <xf numFmtId="0" fontId="18" fillId="8" borderId="37" xfId="0" applyFont="1" applyFill="1" applyBorder="1" applyAlignment="1">
      <alignment horizontal="center" vertical="center"/>
    </xf>
    <xf numFmtId="0" fontId="18" fillId="8" borderId="49" xfId="0" applyFont="1" applyFill="1" applyBorder="1" applyAlignment="1">
      <alignment horizontal="center" vertical="center"/>
    </xf>
    <xf numFmtId="0" fontId="20" fillId="8" borderId="53" xfId="0" applyFont="1" applyFill="1" applyBorder="1" applyAlignment="1">
      <alignment horizontal="center" vertical="top"/>
    </xf>
    <xf numFmtId="0" fontId="20" fillId="8" borderId="54" xfId="0" applyFont="1" applyFill="1" applyBorder="1" applyAlignment="1">
      <alignment horizontal="center" vertical="top"/>
    </xf>
    <xf numFmtId="14" fontId="29" fillId="2" borderId="28" xfId="0" applyNumberFormat="1" applyFont="1" applyFill="1" applyBorder="1" applyAlignment="1">
      <alignment horizontal="center" vertical="center"/>
    </xf>
    <xf numFmtId="0" fontId="29" fillId="2" borderId="29" xfId="0" applyFont="1" applyFill="1" applyBorder="1" applyAlignment="1">
      <alignment horizontal="center" vertical="center"/>
    </xf>
    <xf numFmtId="0" fontId="29" fillId="2" borderId="30" xfId="0" applyFont="1" applyFill="1" applyBorder="1" applyAlignment="1">
      <alignment horizontal="center" vertical="center"/>
    </xf>
    <xf numFmtId="0" fontId="29" fillId="2" borderId="28" xfId="0" applyFont="1" applyFill="1" applyBorder="1" applyAlignment="1">
      <alignment horizontal="center" vertical="center"/>
    </xf>
    <xf numFmtId="0" fontId="30" fillId="0" borderId="0" xfId="0" applyFont="1" applyBorder="1" applyAlignment="1">
      <alignment horizontal="left" wrapText="1"/>
    </xf>
    <xf numFmtId="0" fontId="10" fillId="0" borderId="0" xfId="0" applyFont="1" applyBorder="1" applyAlignment="1">
      <alignment horizontal="right" wrapText="1"/>
    </xf>
    <xf numFmtId="0" fontId="15" fillId="0" borderId="27" xfId="0" applyFont="1" applyBorder="1" applyAlignment="1">
      <alignment horizontal="right"/>
    </xf>
    <xf numFmtId="0" fontId="15" fillId="0" borderId="28" xfId="0" applyFont="1" applyBorder="1" applyAlignment="1">
      <alignment horizontal="center"/>
    </xf>
    <xf numFmtId="0" fontId="15" fillId="0" borderId="29" xfId="0" applyFont="1" applyBorder="1" applyAlignment="1">
      <alignment horizontal="center"/>
    </xf>
    <xf numFmtId="0" fontId="15" fillId="0" borderId="30" xfId="0" applyFont="1" applyBorder="1" applyAlignment="1">
      <alignment horizontal="center"/>
    </xf>
    <xf numFmtId="0" fontId="15" fillId="0" borderId="28" xfId="0" applyFont="1" applyBorder="1" applyAlignment="1">
      <alignment horizontal="left" wrapText="1"/>
    </xf>
    <xf numFmtId="0" fontId="15" fillId="0" borderId="29" xfId="0" applyFont="1" applyBorder="1" applyAlignment="1">
      <alignment horizontal="left" wrapText="1"/>
    </xf>
    <xf numFmtId="0" fontId="25" fillId="3" borderId="52" xfId="0" applyFont="1" applyFill="1" applyBorder="1" applyAlignment="1">
      <alignment horizontal="center" vertical="top"/>
    </xf>
    <xf numFmtId="0" fontId="25" fillId="3" borderId="53" xfId="0" applyFont="1" applyFill="1" applyBorder="1" applyAlignment="1">
      <alignment horizontal="center" vertical="top"/>
    </xf>
    <xf numFmtId="0" fontId="15" fillId="0" borderId="27" xfId="0" applyFont="1" applyBorder="1" applyAlignment="1">
      <alignment horizontal="left"/>
    </xf>
    <xf numFmtId="0" fontId="15" fillId="0" borderId="27" xfId="0" applyFont="1" applyBorder="1" applyAlignment="1">
      <alignment horizontal="center" vertical="center" wrapText="1"/>
    </xf>
    <xf numFmtId="14" fontId="40" fillId="2" borderId="28" xfId="0" applyNumberFormat="1" applyFont="1" applyFill="1" applyBorder="1" applyAlignment="1" applyProtection="1">
      <alignment horizontal="center" vertical="center"/>
    </xf>
    <xf numFmtId="0" fontId="40" fillId="2" borderId="29" xfId="0" applyFont="1" applyFill="1" applyBorder="1" applyAlignment="1" applyProtection="1">
      <alignment horizontal="center" vertical="center"/>
    </xf>
    <xf numFmtId="0" fontId="40" fillId="2" borderId="30" xfId="0" applyFont="1" applyFill="1" applyBorder="1" applyAlignment="1" applyProtection="1">
      <alignment horizontal="center" vertical="center"/>
    </xf>
    <xf numFmtId="0" fontId="40" fillId="2" borderId="28" xfId="0" applyFont="1" applyFill="1" applyBorder="1" applyAlignment="1" applyProtection="1">
      <alignment horizontal="left" vertical="center"/>
    </xf>
    <xf numFmtId="0" fontId="40" fillId="2" borderId="29" xfId="0" applyFont="1" applyFill="1" applyBorder="1" applyAlignment="1" applyProtection="1">
      <alignment horizontal="left" vertical="center"/>
    </xf>
    <xf numFmtId="0" fontId="40" fillId="2" borderId="30" xfId="0" applyFont="1" applyFill="1" applyBorder="1" applyAlignment="1" applyProtection="1">
      <alignment horizontal="left" vertical="center"/>
    </xf>
    <xf numFmtId="0" fontId="15" fillId="0" borderId="33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15" fillId="0" borderId="23" xfId="0" applyFont="1" applyFill="1" applyBorder="1" applyAlignment="1">
      <alignment horizontal="center"/>
    </xf>
    <xf numFmtId="0" fontId="29" fillId="2" borderId="28" xfId="0" applyFont="1" applyFill="1" applyBorder="1" applyAlignment="1" applyProtection="1">
      <alignment horizontal="left" vertical="center"/>
    </xf>
    <xf numFmtId="0" fontId="29" fillId="2" borderId="29" xfId="0" applyFont="1" applyFill="1" applyBorder="1" applyAlignment="1" applyProtection="1">
      <alignment horizontal="left" vertical="center"/>
    </xf>
    <xf numFmtId="0" fontId="29" fillId="2" borderId="30" xfId="0" applyFont="1" applyFill="1" applyBorder="1" applyAlignment="1" applyProtection="1">
      <alignment horizontal="left" vertical="center"/>
    </xf>
    <xf numFmtId="0" fontId="10" fillId="0" borderId="0" xfId="0" applyFont="1" applyAlignment="1">
      <alignment horizontal="right" wrapText="1"/>
    </xf>
    <xf numFmtId="0" fontId="15" fillId="0" borderId="55" xfId="0" applyFont="1" applyBorder="1" applyAlignment="1" applyProtection="1">
      <alignment horizontal="center"/>
      <protection locked="0"/>
    </xf>
    <xf numFmtId="0" fontId="15" fillId="0" borderId="56" xfId="0" applyFont="1" applyBorder="1" applyAlignment="1" applyProtection="1">
      <alignment horizontal="center"/>
      <protection locked="0"/>
    </xf>
    <xf numFmtId="0" fontId="15" fillId="0" borderId="57" xfId="0" applyFont="1" applyBorder="1" applyAlignment="1" applyProtection="1">
      <alignment horizontal="center"/>
      <protection locked="0"/>
    </xf>
    <xf numFmtId="0" fontId="15" fillId="0" borderId="33" xfId="0" applyFont="1" applyBorder="1" applyAlignment="1" applyProtection="1">
      <alignment horizontal="center"/>
      <protection locked="0"/>
    </xf>
    <xf numFmtId="0" fontId="15" fillId="0" borderId="34" xfId="0" applyFont="1" applyBorder="1" applyAlignment="1" applyProtection="1">
      <alignment horizontal="center"/>
      <protection locked="0"/>
    </xf>
    <xf numFmtId="0" fontId="15" fillId="0" borderId="47" xfId="0" applyFont="1" applyBorder="1" applyAlignment="1" applyProtection="1">
      <alignment horizontal="center"/>
      <protection locked="0"/>
    </xf>
    <xf numFmtId="0" fontId="15" fillId="0" borderId="45" xfId="0" applyFont="1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center"/>
      <protection locked="0"/>
    </xf>
    <xf numFmtId="0" fontId="15" fillId="0" borderId="4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center"/>
      <protection locked="0"/>
    </xf>
    <xf numFmtId="0" fontId="15" fillId="0" borderId="44" xfId="0" applyFont="1" applyBorder="1" applyAlignment="1" applyProtection="1">
      <alignment horizontal="center"/>
      <protection locked="0"/>
    </xf>
    <xf numFmtId="0" fontId="11" fillId="0" borderId="27" xfId="0" applyFont="1" applyBorder="1" applyAlignment="1">
      <alignment horizontal="left" wrapText="1"/>
    </xf>
    <xf numFmtId="0" fontId="15" fillId="4" borderId="28" xfId="0" applyFont="1" applyFill="1" applyBorder="1" applyAlignment="1">
      <alignment horizontal="left" wrapText="1"/>
    </xf>
    <xf numFmtId="0" fontId="15" fillId="4" borderId="29" xfId="0" applyFont="1" applyFill="1" applyBorder="1" applyAlignment="1">
      <alignment horizontal="left" wrapText="1"/>
    </xf>
    <xf numFmtId="0" fontId="11" fillId="5" borderId="34" xfId="0" applyFont="1" applyFill="1" applyBorder="1" applyAlignment="1">
      <alignment horizontal="left" wrapText="1"/>
    </xf>
    <xf numFmtId="0" fontId="11" fillId="5" borderId="8" xfId="0" applyFont="1" applyFill="1" applyBorder="1" applyAlignment="1">
      <alignment horizontal="left" wrapText="1"/>
    </xf>
    <xf numFmtId="0" fontId="11" fillId="5" borderId="35" xfId="0" applyFont="1" applyFill="1" applyBorder="1" applyAlignment="1">
      <alignment horizontal="left" wrapText="1"/>
    </xf>
    <xf numFmtId="0" fontId="11" fillId="5" borderId="19" xfId="0" applyFont="1" applyFill="1" applyBorder="1" applyAlignment="1">
      <alignment horizontal="left" wrapText="1"/>
    </xf>
    <xf numFmtId="0" fontId="11" fillId="5" borderId="19" xfId="0" applyFont="1" applyFill="1" applyBorder="1" applyAlignment="1">
      <alignment horizontal="left"/>
    </xf>
    <xf numFmtId="0" fontId="11" fillId="5" borderId="41" xfId="0" applyFont="1" applyFill="1" applyBorder="1" applyAlignment="1">
      <alignment horizontal="left" wrapText="1"/>
    </xf>
    <xf numFmtId="0" fontId="11" fillId="5" borderId="41" xfId="0" applyFont="1" applyFill="1" applyBorder="1" applyAlignment="1">
      <alignment horizontal="left"/>
    </xf>
    <xf numFmtId="0" fontId="24" fillId="3" borderId="51" xfId="0" applyFont="1" applyFill="1" applyBorder="1" applyAlignment="1">
      <alignment horizontal="center" vertical="center"/>
    </xf>
    <xf numFmtId="0" fontId="24" fillId="3" borderId="37" xfId="0" applyFont="1" applyFill="1" applyBorder="1" applyAlignment="1">
      <alignment horizontal="center" vertical="center"/>
    </xf>
    <xf numFmtId="0" fontId="11" fillId="0" borderId="87" xfId="0" applyFont="1" applyBorder="1" applyAlignment="1">
      <alignment horizontal="center" vertical="top"/>
    </xf>
    <xf numFmtId="0" fontId="11" fillId="0" borderId="88" xfId="0" applyFont="1" applyBorder="1" applyAlignment="1">
      <alignment horizontal="center" vertical="top"/>
    </xf>
    <xf numFmtId="0" fontId="49" fillId="0" borderId="0" xfId="0" applyFont="1" applyAlignment="1">
      <alignment horizontal="center" vertical="center"/>
    </xf>
    <xf numFmtId="0" fontId="53" fillId="0" borderId="0" xfId="0" applyFont="1" applyAlignment="1">
      <alignment horizontal="center"/>
    </xf>
    <xf numFmtId="0" fontId="1" fillId="9" borderId="50" xfId="0" applyFont="1" applyFill="1" applyBorder="1" applyAlignment="1">
      <alignment horizontal="center" vertical="center" wrapText="1"/>
    </xf>
    <xf numFmtId="0" fontId="1" fillId="9" borderId="41" xfId="0" applyFont="1" applyFill="1" applyBorder="1" applyAlignment="1">
      <alignment horizontal="center" vertical="center" wrapText="1"/>
    </xf>
    <xf numFmtId="0" fontId="1" fillId="9" borderId="51" xfId="0" applyFont="1" applyFill="1" applyBorder="1" applyAlignment="1">
      <alignment horizontal="center" vertical="center" wrapText="1"/>
    </xf>
    <xf numFmtId="0" fontId="1" fillId="9" borderId="49" xfId="0" applyFont="1" applyFill="1" applyBorder="1" applyAlignment="1">
      <alignment horizontal="center" vertical="center" wrapText="1"/>
    </xf>
    <xf numFmtId="0" fontId="1" fillId="9" borderId="34" xfId="0" applyFont="1" applyFill="1" applyBorder="1" applyAlignment="1">
      <alignment horizontal="center" vertical="center" wrapText="1"/>
    </xf>
    <xf numFmtId="0" fontId="1" fillId="9" borderId="35" xfId="0" applyFont="1" applyFill="1" applyBorder="1" applyAlignment="1">
      <alignment horizontal="center" vertical="center" wrapText="1"/>
    </xf>
    <xf numFmtId="0" fontId="28" fillId="9" borderId="83" xfId="0" applyFont="1" applyFill="1" applyBorder="1" applyAlignment="1">
      <alignment horizontal="center" vertical="center" wrapText="1"/>
    </xf>
    <xf numFmtId="0" fontId="28" fillId="9" borderId="84" xfId="0" applyFont="1" applyFill="1" applyBorder="1" applyAlignment="1">
      <alignment horizontal="center" vertical="center" wrapText="1"/>
    </xf>
    <xf numFmtId="0" fontId="28" fillId="9" borderId="78" xfId="0" applyFont="1" applyFill="1" applyBorder="1" applyAlignment="1">
      <alignment horizontal="center" vertical="center" wrapText="1"/>
    </xf>
    <xf numFmtId="0" fontId="11" fillId="0" borderId="85" xfId="0" applyFont="1" applyBorder="1" applyAlignment="1">
      <alignment horizontal="center" vertical="top"/>
    </xf>
    <xf numFmtId="0" fontId="11" fillId="0" borderId="86" xfId="0" applyFont="1" applyBorder="1" applyAlignment="1">
      <alignment horizontal="center" vertical="top"/>
    </xf>
    <xf numFmtId="0" fontId="11" fillId="0" borderId="39" xfId="0" applyFont="1" applyBorder="1" applyAlignment="1">
      <alignment horizontal="center" vertical="top"/>
    </xf>
    <xf numFmtId="0" fontId="28" fillId="7" borderId="36" xfId="0" applyFont="1" applyFill="1" applyBorder="1" applyAlignment="1">
      <alignment horizontal="right" vertical="center"/>
    </xf>
    <xf numFmtId="0" fontId="28" fillId="10" borderId="29" xfId="0" applyFont="1" applyFill="1" applyBorder="1" applyAlignment="1">
      <alignment horizontal="left" vertical="center" indent="2"/>
    </xf>
    <xf numFmtId="0" fontId="28" fillId="5" borderId="36" xfId="0" applyFont="1" applyFill="1" applyBorder="1" applyAlignment="1">
      <alignment horizontal="center" vertical="center"/>
    </xf>
    <xf numFmtId="0" fontId="1" fillId="5" borderId="36" xfId="0" applyFont="1" applyFill="1" applyBorder="1" applyAlignment="1">
      <alignment horizontal="center" vertical="center"/>
    </xf>
    <xf numFmtId="0" fontId="11" fillId="0" borderId="91" xfId="0" applyFont="1" applyBorder="1" applyAlignment="1">
      <alignment horizontal="center" vertical="top"/>
    </xf>
    <xf numFmtId="0" fontId="11" fillId="0" borderId="92" xfId="0" applyFont="1" applyBorder="1" applyAlignment="1">
      <alignment horizontal="center" vertical="top"/>
    </xf>
    <xf numFmtId="0" fontId="29" fillId="13" borderId="28" xfId="0" applyFont="1" applyFill="1" applyBorder="1" applyAlignment="1" applyProtection="1">
      <alignment horizontal="left"/>
      <protection locked="0"/>
    </xf>
    <xf numFmtId="0" fontId="29" fillId="13" borderId="29" xfId="0" applyFont="1" applyFill="1" applyBorder="1" applyAlignment="1" applyProtection="1">
      <alignment horizontal="left"/>
      <protection locked="0"/>
    </xf>
    <xf numFmtId="0" fontId="29" fillId="13" borderId="30" xfId="0" applyFont="1" applyFill="1" applyBorder="1" applyAlignment="1" applyProtection="1">
      <alignment horizontal="left"/>
      <protection locked="0"/>
    </xf>
    <xf numFmtId="0" fontId="34" fillId="11" borderId="26" xfId="0" applyFont="1" applyFill="1" applyBorder="1" applyAlignment="1">
      <alignment horizontal="center" vertical="center" wrapText="1"/>
    </xf>
    <xf numFmtId="0" fontId="62" fillId="13" borderId="28" xfId="0" applyFont="1" applyFill="1" applyBorder="1" applyAlignment="1">
      <alignment horizontal="center" vertical="center"/>
    </xf>
    <xf numFmtId="0" fontId="62" fillId="13" borderId="29" xfId="0" applyFont="1" applyFill="1" applyBorder="1" applyAlignment="1">
      <alignment horizontal="center" vertical="center"/>
    </xf>
    <xf numFmtId="0" fontId="62" fillId="13" borderId="30" xfId="0" applyFont="1" applyFill="1" applyBorder="1" applyAlignment="1">
      <alignment horizontal="center" vertical="center"/>
    </xf>
    <xf numFmtId="0" fontId="62" fillId="13" borderId="28" xfId="0" applyFont="1" applyFill="1" applyBorder="1" applyAlignment="1">
      <alignment horizontal="center" vertical="center" wrapText="1"/>
    </xf>
    <xf numFmtId="0" fontId="62" fillId="13" borderId="29" xfId="0" applyFont="1" applyFill="1" applyBorder="1" applyAlignment="1">
      <alignment horizontal="center" vertical="center" wrapText="1"/>
    </xf>
    <xf numFmtId="0" fontId="62" fillId="13" borderId="30" xfId="0" applyFont="1" applyFill="1" applyBorder="1" applyAlignment="1">
      <alignment horizontal="center" vertical="center" wrapText="1"/>
    </xf>
    <xf numFmtId="0" fontId="29" fillId="12" borderId="53" xfId="0" applyFont="1" applyFill="1" applyBorder="1" applyAlignment="1" applyProtection="1">
      <alignment horizontal="center"/>
      <protection locked="0"/>
    </xf>
    <xf numFmtId="0" fontId="80" fillId="12" borderId="37" xfId="0" applyFont="1" applyFill="1" applyBorder="1" applyAlignment="1">
      <alignment horizontal="center" vertical="top"/>
    </xf>
    <xf numFmtId="0" fontId="79" fillId="12" borderId="8" xfId="0" applyFont="1" applyFill="1" applyBorder="1" applyAlignment="1">
      <alignment horizontal="center" vertical="center"/>
    </xf>
    <xf numFmtId="0" fontId="79" fillId="12" borderId="8" xfId="0" applyFont="1" applyFill="1" applyBorder="1" applyAlignment="1" applyProtection="1">
      <alignment horizontal="left" vertical="center"/>
      <protection locked="0"/>
    </xf>
    <xf numFmtId="0" fontId="19" fillId="12" borderId="0" xfId="0" applyFont="1" applyFill="1" applyBorder="1" applyAlignment="1">
      <alignment horizontal="center"/>
    </xf>
    <xf numFmtId="0" fontId="19" fillId="12" borderId="0" xfId="0" applyFont="1" applyFill="1" applyBorder="1" applyAlignment="1">
      <alignment horizontal="left" indent="3"/>
    </xf>
  </cellXfs>
  <cellStyles count="1">
    <cellStyle name="Обычный" xfId="0" builtinId="0"/>
  </cellStyles>
  <dxfs count="10">
    <dxf>
      <font>
        <b/>
        <i/>
        <color theme="9" tint="-0.499984740745262"/>
      </font>
    </dxf>
    <dxf>
      <font>
        <b/>
        <i/>
        <color theme="9" tint="-0.499984740745262"/>
      </font>
    </dxf>
    <dxf>
      <font>
        <b/>
        <i/>
        <color theme="9" tint="-0.499984740745262"/>
      </font>
    </dxf>
    <dxf>
      <font>
        <b/>
        <i/>
        <color theme="9" tint="-0.499984740745262"/>
      </font>
    </dxf>
    <dxf>
      <font>
        <b/>
        <i/>
        <color theme="9" tint="-0.499984740745262"/>
      </font>
    </dxf>
    <dxf>
      <font>
        <b/>
        <i/>
        <color theme="9" tint="-0.49998474074526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EF8F4"/>
      <color rgb="FF0000FF"/>
      <color rgb="FF00359E"/>
      <color rgb="FF0039AC"/>
      <color rgb="FF004ADE"/>
      <color rgb="FF800080"/>
      <color rgb="FF66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590978474560611E-2"/>
          <c:y val="2.8828823375408787E-2"/>
          <c:w val="0.97013671798390311"/>
          <c:h val="0.83568403004250946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'Лист динамического наблюдения'!$C$14:$V$14</c:f>
              <c:numCache>
                <c:formatCode>General</c:formatCode>
                <c:ptCount val="20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47B-4113-B5BA-0140FE9158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0918160"/>
        <c:axId val="320918544"/>
      </c:lineChart>
      <c:catAx>
        <c:axId val="32091816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20918544"/>
        <c:crosses val="autoZero"/>
        <c:auto val="1"/>
        <c:lblAlgn val="ctr"/>
        <c:lblOffset val="100"/>
        <c:noMultiLvlLbl val="0"/>
      </c:catAx>
      <c:valAx>
        <c:axId val="320918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209181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628650</xdr:colOff>
      <xdr:row>1</xdr:row>
      <xdr:rowOff>152400</xdr:rowOff>
    </xdr:from>
    <xdr:to>
      <xdr:col>12</xdr:col>
      <xdr:colOff>57150</xdr:colOff>
      <xdr:row>2</xdr:row>
      <xdr:rowOff>19050</xdr:rowOff>
    </xdr:to>
    <xdr:sp macro="" textlink="">
      <xdr:nvSpPr>
        <xdr:cNvPr id="6" name="Овал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/>
      </xdr:nvSpPr>
      <xdr:spPr>
        <a:xfrm>
          <a:off x="10696575" y="771525"/>
          <a:ext cx="95250" cy="104775"/>
        </a:xfrm>
        <a:prstGeom prst="ellipse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5</xdr:col>
      <xdr:colOff>647700</xdr:colOff>
      <xdr:row>1</xdr:row>
      <xdr:rowOff>209550</xdr:rowOff>
    </xdr:from>
    <xdr:to>
      <xdr:col>6</xdr:col>
      <xdr:colOff>76200</xdr:colOff>
      <xdr:row>2</xdr:row>
      <xdr:rowOff>76200</xdr:rowOff>
    </xdr:to>
    <xdr:sp macro="" textlink="">
      <xdr:nvSpPr>
        <xdr:cNvPr id="4" name="Овал 3">
          <a:extLst>
            <a:ext uri="{FF2B5EF4-FFF2-40B4-BE49-F238E27FC236}">
              <a16:creationId xmlns:a16="http://schemas.microsoft.com/office/drawing/2014/main" xmlns="" id="{344129F3-87AD-47A5-A23A-F32AC2DD5CF7}"/>
            </a:ext>
          </a:extLst>
        </xdr:cNvPr>
        <xdr:cNvSpPr/>
      </xdr:nvSpPr>
      <xdr:spPr>
        <a:xfrm>
          <a:off x="6667500" y="828675"/>
          <a:ext cx="95250" cy="104775"/>
        </a:xfrm>
        <a:prstGeom prst="ellipse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2009775</xdr:colOff>
      <xdr:row>14</xdr:row>
      <xdr:rowOff>128587</xdr:rowOff>
    </xdr:from>
    <xdr:to>
      <xdr:col>21</xdr:col>
      <xdr:colOff>581024</xdr:colOff>
      <xdr:row>21</xdr:row>
      <xdr:rowOff>971550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xmlns="" id="{FA07BE65-0F2A-4813-806E-E96A1A92A15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9</xdr:row>
      <xdr:rowOff>47625</xdr:rowOff>
    </xdr:from>
    <xdr:to>
      <xdr:col>0</xdr:col>
      <xdr:colOff>3162300</xdr:colOff>
      <xdr:row>27</xdr:row>
      <xdr:rowOff>66674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4112201A-A309-4640-ADA0-82D7DBB6F0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6889" b="40685"/>
        <a:stretch/>
      </xdr:blipFill>
      <xdr:spPr>
        <a:xfrm>
          <a:off x="19050" y="285750"/>
          <a:ext cx="3143250" cy="41909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workbookViewId="0">
      <selection activeCell="C7" sqref="C7"/>
    </sheetView>
  </sheetViews>
  <sheetFormatPr defaultRowHeight="14.5"/>
  <cols>
    <col min="1" max="1" width="5.81640625" customWidth="1"/>
    <col min="2" max="2" width="36.54296875" customWidth="1"/>
    <col min="3" max="3" width="49.1796875" customWidth="1"/>
  </cols>
  <sheetData>
    <row r="1" spans="1:3" ht="66.75" customHeight="1">
      <c r="A1" s="269" t="s">
        <v>116</v>
      </c>
      <c r="B1" s="269"/>
      <c r="C1" s="270"/>
    </row>
    <row r="2" spans="1:3" ht="15.5">
      <c r="A2" s="268" t="s">
        <v>119</v>
      </c>
      <c r="B2" s="268" t="s">
        <v>117</v>
      </c>
      <c r="C2" s="268" t="s">
        <v>118</v>
      </c>
    </row>
    <row r="3" spans="1:3" ht="46.5">
      <c r="A3" s="266">
        <v>1</v>
      </c>
      <c r="B3" s="265" t="s">
        <v>120</v>
      </c>
      <c r="C3" s="265" t="s">
        <v>124</v>
      </c>
    </row>
    <row r="4" spans="1:3" ht="62">
      <c r="A4" s="266">
        <v>2</v>
      </c>
      <c r="B4" s="265" t="s">
        <v>121</v>
      </c>
      <c r="C4" s="265" t="s">
        <v>125</v>
      </c>
    </row>
    <row r="5" spans="1:3" ht="46.5">
      <c r="A5" s="266">
        <v>3</v>
      </c>
      <c r="B5" s="265" t="s">
        <v>122</v>
      </c>
      <c r="C5" s="264" t="s">
        <v>126</v>
      </c>
    </row>
    <row r="6" spans="1:3" ht="46.5">
      <c r="A6" s="266">
        <v>4</v>
      </c>
      <c r="B6" s="265" t="s">
        <v>123</v>
      </c>
      <c r="C6" s="267" t="s">
        <v>127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showGridLines="0" showRowColHeaders="0" workbookViewId="0">
      <selection activeCell="D20" sqref="D20"/>
    </sheetView>
  </sheetViews>
  <sheetFormatPr defaultRowHeight="14.5"/>
  <cols>
    <col min="1" max="1" width="44.81640625" customWidth="1"/>
    <col min="2" max="2" width="12.453125" customWidth="1"/>
    <col min="3" max="3" width="13" customWidth="1"/>
    <col min="4" max="10" width="10" customWidth="1"/>
    <col min="11" max="11" width="10.7265625" customWidth="1"/>
    <col min="12" max="13" width="10" customWidth="1"/>
    <col min="14" max="14" width="15.81640625" customWidth="1"/>
  </cols>
  <sheetData>
    <row r="1" spans="1:14" ht="48.75" customHeight="1">
      <c r="A1" s="298" t="s">
        <v>69</v>
      </c>
      <c r="B1" s="299"/>
      <c r="C1" s="299"/>
      <c r="D1" s="299"/>
      <c r="E1" s="299"/>
      <c r="F1" s="288"/>
      <c r="G1" s="288"/>
      <c r="H1" s="288"/>
      <c r="I1" s="288"/>
      <c r="J1" s="288"/>
      <c r="K1" s="288"/>
      <c r="L1" s="288"/>
      <c r="M1" s="288"/>
      <c r="N1" s="288"/>
    </row>
    <row r="2" spans="1:14" ht="21">
      <c r="A2" s="274" t="s">
        <v>65</v>
      </c>
      <c r="B2" s="274"/>
      <c r="C2" s="274"/>
      <c r="D2" s="274"/>
      <c r="E2" s="274"/>
      <c r="F2" s="274"/>
      <c r="G2" s="275" t="s">
        <v>64</v>
      </c>
      <c r="H2" s="275"/>
      <c r="I2" s="275"/>
      <c r="J2" s="275"/>
      <c r="K2" s="275"/>
      <c r="L2" s="109"/>
      <c r="M2" s="274">
        <v>1241</v>
      </c>
      <c r="N2" s="274"/>
    </row>
    <row r="3" spans="1:14" s="5" customFormat="1">
      <c r="A3" s="291" t="s">
        <v>10</v>
      </c>
      <c r="B3" s="291"/>
      <c r="C3" s="291"/>
      <c r="D3" s="291"/>
      <c r="E3" s="291"/>
      <c r="F3" s="291"/>
      <c r="G3" s="291" t="s">
        <v>63</v>
      </c>
      <c r="H3" s="291"/>
      <c r="I3" s="291"/>
      <c r="J3" s="291"/>
      <c r="K3" s="291"/>
      <c r="L3" s="110"/>
      <c r="M3" s="291" t="s">
        <v>9</v>
      </c>
      <c r="N3" s="291"/>
    </row>
    <row r="4" spans="1:14" ht="6.75" customHeight="1" thickBot="1"/>
    <row r="5" spans="1:14" ht="21" customHeight="1">
      <c r="A5" s="276" t="s">
        <v>0</v>
      </c>
      <c r="B5" s="276"/>
      <c r="C5" s="276"/>
      <c r="D5" s="276"/>
      <c r="E5" s="276"/>
      <c r="F5" s="276"/>
      <c r="G5" s="276"/>
      <c r="H5" s="276"/>
      <c r="I5" s="276"/>
      <c r="J5" s="276"/>
      <c r="K5" s="276"/>
      <c r="L5" s="276"/>
      <c r="M5" s="276"/>
      <c r="N5" s="276"/>
    </row>
    <row r="6" spans="1:14" ht="22.5" customHeight="1" thickBot="1">
      <c r="A6" s="292" t="s">
        <v>13</v>
      </c>
      <c r="B6" s="292"/>
      <c r="C6" s="292"/>
      <c r="D6" s="292"/>
      <c r="E6" s="292"/>
      <c r="F6" s="292"/>
      <c r="G6" s="292"/>
      <c r="H6" s="292"/>
      <c r="I6" s="292"/>
      <c r="J6" s="292"/>
      <c r="K6" s="292"/>
      <c r="L6" s="292"/>
      <c r="M6" s="292"/>
      <c r="N6" s="292"/>
    </row>
    <row r="7" spans="1:14" ht="21" customHeight="1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1:14" ht="22.5" customHeight="1">
      <c r="A8" s="88" t="s">
        <v>7</v>
      </c>
      <c r="B8" s="277" t="s">
        <v>54</v>
      </c>
      <c r="C8" s="278"/>
      <c r="D8" s="278"/>
      <c r="E8" s="278"/>
      <c r="F8" s="278"/>
      <c r="G8" s="278"/>
      <c r="H8" s="278"/>
      <c r="I8" s="278"/>
      <c r="J8" s="279"/>
      <c r="K8" s="297" t="s">
        <v>53</v>
      </c>
      <c r="L8" s="297"/>
      <c r="M8" s="296">
        <f ca="1">G16-9150</f>
        <v>35860</v>
      </c>
      <c r="N8" s="279"/>
    </row>
    <row r="9" spans="1:14" ht="6" customHeight="1">
      <c r="A9" s="3"/>
      <c r="B9" s="3"/>
      <c r="C9" s="3"/>
      <c r="D9" s="6"/>
      <c r="E9" s="6"/>
      <c r="F9" s="6"/>
      <c r="G9" s="6"/>
      <c r="H9" s="6"/>
      <c r="I9" s="6"/>
      <c r="J9" s="6"/>
      <c r="K9" s="6"/>
      <c r="L9" s="6"/>
      <c r="M9" s="6"/>
      <c r="N9" s="6"/>
    </row>
    <row r="10" spans="1:14" ht="36.75" customHeight="1">
      <c r="A10" s="88" t="s">
        <v>55</v>
      </c>
      <c r="B10" s="277" t="s">
        <v>15</v>
      </c>
      <c r="C10" s="278"/>
      <c r="D10" s="278"/>
      <c r="E10" s="278"/>
      <c r="F10" s="278"/>
      <c r="G10" s="278"/>
      <c r="H10" s="278"/>
      <c r="I10" s="278"/>
      <c r="J10" s="278"/>
      <c r="K10" s="278"/>
      <c r="L10" s="278"/>
      <c r="M10" s="278"/>
      <c r="N10" s="279"/>
    </row>
    <row r="11" spans="1:14" ht="5.25" customHeight="1">
      <c r="A11" s="3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</row>
    <row r="12" spans="1:14" ht="54.75" customHeight="1">
      <c r="A12" s="15" t="s">
        <v>16</v>
      </c>
      <c r="B12" s="293"/>
      <c r="C12" s="294"/>
      <c r="D12" s="294"/>
      <c r="E12" s="294"/>
      <c r="F12" s="294"/>
      <c r="G12" s="294"/>
      <c r="H12" s="294"/>
      <c r="I12" s="294"/>
      <c r="J12" s="294"/>
      <c r="K12" s="294"/>
      <c r="L12" s="294"/>
      <c r="M12" s="294"/>
      <c r="N12" s="295"/>
    </row>
    <row r="13" spans="1:14" s="8" customFormat="1" ht="15.75" customHeight="1">
      <c r="A13" s="4"/>
      <c r="B13" s="4"/>
      <c r="C13" s="4"/>
      <c r="D13" s="7"/>
      <c r="E13" s="7"/>
      <c r="F13" s="7"/>
      <c r="G13" s="289"/>
      <c r="H13" s="289"/>
      <c r="I13" s="289"/>
      <c r="J13" s="289"/>
      <c r="K13" s="289"/>
      <c r="L13" s="87"/>
      <c r="M13" s="290"/>
      <c r="N13" s="290"/>
    </row>
    <row r="14" spans="1:14" ht="7.5" customHeight="1" thickBot="1"/>
    <row r="15" spans="1:14" ht="28.5" customHeight="1" thickBot="1">
      <c r="A15" s="271" t="s">
        <v>1</v>
      </c>
      <c r="B15" s="280" t="s">
        <v>17</v>
      </c>
      <c r="C15" s="280" t="s">
        <v>18</v>
      </c>
      <c r="D15" s="283" t="s">
        <v>19</v>
      </c>
      <c r="E15" s="284"/>
      <c r="F15" s="284"/>
      <c r="G15" s="284"/>
      <c r="H15" s="284"/>
      <c r="I15" s="284"/>
      <c r="J15" s="284"/>
      <c r="K15" s="284"/>
      <c r="L15" s="284"/>
      <c r="M15" s="284"/>
      <c r="N15" s="285" t="s">
        <v>20</v>
      </c>
    </row>
    <row r="16" spans="1:14" ht="15.75" customHeight="1">
      <c r="A16" s="272"/>
      <c r="B16" s="281"/>
      <c r="C16" s="281"/>
      <c r="D16" s="159">
        <f ca="1">G16-1</f>
        <v>45009</v>
      </c>
      <c r="E16" s="160">
        <f ca="1">G16-1</f>
        <v>45009</v>
      </c>
      <c r="F16" s="160">
        <f ca="1">G16-1</f>
        <v>45009</v>
      </c>
      <c r="G16" s="160">
        <f ca="1">TODAY()</f>
        <v>45010</v>
      </c>
      <c r="H16" s="111"/>
      <c r="I16" s="112"/>
      <c r="J16" s="112"/>
      <c r="K16" s="112"/>
      <c r="L16" s="112"/>
      <c r="M16" s="113"/>
      <c r="N16" s="286"/>
    </row>
    <row r="17" spans="1:14" ht="15" thickBot="1">
      <c r="A17" s="273"/>
      <c r="B17" s="282"/>
      <c r="C17" s="282"/>
      <c r="D17" s="161" t="s">
        <v>57</v>
      </c>
      <c r="E17" s="162" t="s">
        <v>58</v>
      </c>
      <c r="F17" s="162" t="s">
        <v>59</v>
      </c>
      <c r="G17" s="163" t="s">
        <v>57</v>
      </c>
      <c r="H17" s="114"/>
      <c r="I17" s="114"/>
      <c r="J17" s="114"/>
      <c r="K17" s="114"/>
      <c r="L17" s="114"/>
      <c r="M17" s="115"/>
      <c r="N17" s="287"/>
    </row>
    <row r="18" spans="1:14" ht="23.25" customHeight="1">
      <c r="A18" s="9" t="s">
        <v>2</v>
      </c>
      <c r="B18" s="89">
        <f ca="1">D16</f>
        <v>45009</v>
      </c>
      <c r="C18" s="90"/>
      <c r="D18" s="164" t="s">
        <v>62</v>
      </c>
      <c r="E18" s="165" t="s">
        <v>62</v>
      </c>
      <c r="F18" s="166" t="s">
        <v>62</v>
      </c>
      <c r="G18" s="118"/>
      <c r="H18" s="118"/>
      <c r="I18" s="118"/>
      <c r="J18" s="118"/>
      <c r="K18" s="118"/>
      <c r="L18" s="118"/>
      <c r="M18" s="119"/>
      <c r="N18" s="151"/>
    </row>
    <row r="19" spans="1:14" ht="23.25" customHeight="1">
      <c r="A19" s="10" t="s">
        <v>56</v>
      </c>
      <c r="B19" s="96">
        <f t="shared" ref="B19:B26" ca="1" si="0">B18</f>
        <v>45009</v>
      </c>
      <c r="C19" s="91"/>
      <c r="D19" s="167" t="s">
        <v>62</v>
      </c>
      <c r="E19" s="168" t="s">
        <v>62</v>
      </c>
      <c r="F19" s="169" t="s">
        <v>62</v>
      </c>
      <c r="G19" s="120"/>
      <c r="H19" s="120"/>
      <c r="I19" s="120"/>
      <c r="J19" s="120"/>
      <c r="K19" s="120"/>
      <c r="L19" s="120"/>
      <c r="M19" s="121"/>
      <c r="N19" s="152"/>
    </row>
    <row r="20" spans="1:14" ht="38.25" customHeight="1">
      <c r="A20" s="147" t="s">
        <v>3</v>
      </c>
      <c r="B20" s="97">
        <f t="shared" ca="1" si="0"/>
        <v>45009</v>
      </c>
      <c r="C20" s="97">
        <f ca="1">G16</f>
        <v>45010</v>
      </c>
      <c r="D20" s="170"/>
      <c r="E20" s="171" t="s">
        <v>62</v>
      </c>
      <c r="F20" s="172"/>
      <c r="G20" s="122"/>
      <c r="H20" s="122"/>
      <c r="I20" s="122"/>
      <c r="J20" s="122"/>
      <c r="K20" s="122"/>
      <c r="L20" s="122"/>
      <c r="M20" s="123"/>
      <c r="N20" s="153"/>
    </row>
    <row r="21" spans="1:14" ht="38.25" customHeight="1">
      <c r="A21" s="148" t="s">
        <v>11</v>
      </c>
      <c r="B21" s="97">
        <f t="shared" ca="1" si="0"/>
        <v>45009</v>
      </c>
      <c r="C21" s="92"/>
      <c r="D21" s="173"/>
      <c r="E21" s="174" t="s">
        <v>62</v>
      </c>
      <c r="F21" s="175"/>
      <c r="G21" s="126"/>
      <c r="H21" s="126"/>
      <c r="I21" s="126"/>
      <c r="J21" s="126"/>
      <c r="K21" s="126"/>
      <c r="L21" s="126"/>
      <c r="M21" s="127"/>
      <c r="N21" s="154"/>
    </row>
    <row r="22" spans="1:14" ht="38.25" customHeight="1">
      <c r="A22" s="149" t="s">
        <v>66</v>
      </c>
      <c r="B22" s="97">
        <f t="shared" ca="1" si="0"/>
        <v>45009</v>
      </c>
      <c r="C22" s="93"/>
      <c r="D22" s="176" t="s">
        <v>62</v>
      </c>
      <c r="E22" s="177"/>
      <c r="F22" s="178" t="s">
        <v>62</v>
      </c>
      <c r="G22" s="126"/>
      <c r="H22" s="126"/>
      <c r="I22" s="126"/>
      <c r="J22" s="126"/>
      <c r="K22" s="126"/>
      <c r="L22" s="126"/>
      <c r="M22" s="127"/>
      <c r="N22" s="155"/>
    </row>
    <row r="23" spans="1:14" ht="38.25" customHeight="1">
      <c r="A23" s="148" t="s">
        <v>6</v>
      </c>
      <c r="B23" s="97">
        <f t="shared" ca="1" si="0"/>
        <v>45009</v>
      </c>
      <c r="C23" s="92"/>
      <c r="D23" s="179" t="s">
        <v>62</v>
      </c>
      <c r="E23" s="180"/>
      <c r="F23" s="180" t="s">
        <v>62</v>
      </c>
      <c r="G23" s="126"/>
      <c r="H23" s="126"/>
      <c r="I23" s="126"/>
      <c r="J23" s="126"/>
      <c r="K23" s="126"/>
      <c r="L23" s="126"/>
      <c r="M23" s="127"/>
      <c r="N23" s="154"/>
    </row>
    <row r="24" spans="1:14" ht="38.25" customHeight="1">
      <c r="A24" s="148" t="s">
        <v>4</v>
      </c>
      <c r="B24" s="97">
        <f t="shared" ca="1" si="0"/>
        <v>45009</v>
      </c>
      <c r="C24" s="92"/>
      <c r="D24" s="179" t="s">
        <v>62</v>
      </c>
      <c r="E24" s="180" t="s">
        <v>62</v>
      </c>
      <c r="F24" s="180" t="s">
        <v>62</v>
      </c>
      <c r="G24" s="126"/>
      <c r="H24" s="126"/>
      <c r="I24" s="126"/>
      <c r="J24" s="126"/>
      <c r="K24" s="126"/>
      <c r="L24" s="126"/>
      <c r="M24" s="127"/>
      <c r="N24" s="154"/>
    </row>
    <row r="25" spans="1:14" ht="38.25" customHeight="1">
      <c r="A25" s="148" t="s">
        <v>60</v>
      </c>
      <c r="B25" s="97">
        <f t="shared" ca="1" si="0"/>
        <v>45009</v>
      </c>
      <c r="C25" s="92"/>
      <c r="D25" s="179" t="s">
        <v>62</v>
      </c>
      <c r="E25" s="180"/>
      <c r="F25" s="180" t="s">
        <v>62</v>
      </c>
      <c r="G25" s="126"/>
      <c r="H25" s="126"/>
      <c r="I25" s="126"/>
      <c r="J25" s="126"/>
      <c r="K25" s="126"/>
      <c r="L25" s="126"/>
      <c r="M25" s="127"/>
      <c r="N25" s="154"/>
    </row>
    <row r="26" spans="1:14" ht="38.25" customHeight="1">
      <c r="A26" s="148" t="s">
        <v>5</v>
      </c>
      <c r="B26" s="97">
        <f t="shared" ca="1" si="0"/>
        <v>45009</v>
      </c>
      <c r="C26" s="93"/>
      <c r="D26" s="179" t="s">
        <v>62</v>
      </c>
      <c r="E26" s="180"/>
      <c r="F26" s="180" t="s">
        <v>62</v>
      </c>
      <c r="G26" s="126"/>
      <c r="H26" s="126"/>
      <c r="I26" s="126"/>
      <c r="J26" s="126"/>
      <c r="K26" s="126"/>
      <c r="L26" s="126"/>
      <c r="M26" s="127"/>
      <c r="N26" s="155"/>
    </row>
    <row r="27" spans="1:14" ht="38.25" customHeight="1">
      <c r="A27" s="150" t="s">
        <v>61</v>
      </c>
      <c r="B27" s="97">
        <f ca="1">G16</f>
        <v>45010</v>
      </c>
      <c r="C27" s="94"/>
      <c r="D27" s="129"/>
      <c r="E27" s="125"/>
      <c r="F27" s="125"/>
      <c r="G27" s="130"/>
      <c r="H27" s="130"/>
      <c r="I27" s="130"/>
      <c r="J27" s="130"/>
      <c r="K27" s="130"/>
      <c r="L27" s="130"/>
      <c r="M27" s="131"/>
      <c r="N27" s="156"/>
    </row>
    <row r="28" spans="1:14" ht="38.25" customHeight="1">
      <c r="A28" s="1"/>
      <c r="B28" s="100"/>
      <c r="C28" s="92"/>
      <c r="D28" s="132"/>
      <c r="E28" s="128"/>
      <c r="F28" s="128"/>
      <c r="G28" s="126"/>
      <c r="H28" s="126"/>
      <c r="I28" s="126"/>
      <c r="J28" s="126"/>
      <c r="K28" s="126"/>
      <c r="L28" s="126"/>
      <c r="M28" s="127"/>
      <c r="N28" s="154"/>
    </row>
    <row r="29" spans="1:14" ht="38.25" customHeight="1">
      <c r="A29" s="1"/>
      <c r="B29" s="101"/>
      <c r="C29" s="101"/>
      <c r="D29" s="132"/>
      <c r="E29" s="128"/>
      <c r="F29" s="128"/>
      <c r="G29" s="126"/>
      <c r="H29" s="126"/>
      <c r="I29" s="126"/>
      <c r="J29" s="126"/>
      <c r="K29" s="126"/>
      <c r="L29" s="126"/>
      <c r="M29" s="127"/>
      <c r="N29" s="154"/>
    </row>
    <row r="30" spans="1:14" ht="38.25" customHeight="1" thickBot="1">
      <c r="A30" s="11"/>
      <c r="B30" s="95"/>
      <c r="C30" s="95"/>
      <c r="D30" s="133"/>
      <c r="E30" s="124"/>
      <c r="F30" s="124"/>
      <c r="G30" s="134"/>
      <c r="H30" s="134"/>
      <c r="I30" s="134"/>
      <c r="J30" s="134"/>
      <c r="K30" s="134"/>
      <c r="L30" s="134"/>
      <c r="M30" s="135"/>
      <c r="N30" s="157"/>
    </row>
    <row r="31" spans="1:14" ht="28.5" customHeight="1" thickBot="1">
      <c r="A31" s="98" t="s">
        <v>12</v>
      </c>
      <c r="B31" s="99"/>
      <c r="C31" s="99"/>
      <c r="D31" s="136"/>
      <c r="E31" s="137"/>
      <c r="F31" s="137"/>
      <c r="G31" s="138"/>
      <c r="H31" s="138"/>
      <c r="I31" s="138"/>
      <c r="J31" s="138"/>
      <c r="K31" s="138"/>
      <c r="L31" s="138"/>
      <c r="M31" s="139"/>
      <c r="N31" s="158"/>
    </row>
  </sheetData>
  <sheetProtection selectLockedCells="1"/>
  <mergeCells count="22">
    <mergeCell ref="F1:N1"/>
    <mergeCell ref="G13:K13"/>
    <mergeCell ref="M13:N13"/>
    <mergeCell ref="M3:N3"/>
    <mergeCell ref="G3:K3"/>
    <mergeCell ref="A3:F3"/>
    <mergeCell ref="A6:N6"/>
    <mergeCell ref="B12:N12"/>
    <mergeCell ref="M8:N8"/>
    <mergeCell ref="K8:L8"/>
    <mergeCell ref="A1:E1"/>
    <mergeCell ref="B8:J8"/>
    <mergeCell ref="A15:A17"/>
    <mergeCell ref="M2:N2"/>
    <mergeCell ref="G2:K2"/>
    <mergeCell ref="A2:F2"/>
    <mergeCell ref="A5:N5"/>
    <mergeCell ref="B10:N10"/>
    <mergeCell ref="B15:B17"/>
    <mergeCell ref="C15:C17"/>
    <mergeCell ref="D15:M15"/>
    <mergeCell ref="N15:N17"/>
  </mergeCells>
  <pageMargins left="0.23622047244094491" right="0.23622047244094491" top="0.39370078740157483" bottom="0.39370078740157483" header="0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showGridLines="0" showRowColHeaders="0" workbookViewId="0">
      <selection activeCell="R6" sqref="R6:T6"/>
    </sheetView>
  </sheetViews>
  <sheetFormatPr defaultColWidth="9.1796875" defaultRowHeight="15.5"/>
  <cols>
    <col min="1" max="1" width="2.1796875" style="2" customWidth="1"/>
    <col min="2" max="2" width="34.7265625" style="2" customWidth="1"/>
    <col min="3" max="21" width="9.1796875" style="2"/>
    <col min="22" max="22" width="9.1796875" style="57"/>
    <col min="23" max="23" width="2.1796875" style="57" customWidth="1"/>
    <col min="24" max="16384" width="9.1796875" style="2"/>
  </cols>
  <sheetData>
    <row r="1" spans="1:23" ht="42" customHeight="1">
      <c r="A1" s="308" t="s">
        <v>70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73"/>
      <c r="M1" s="73"/>
      <c r="N1" s="309"/>
      <c r="O1" s="309"/>
      <c r="P1" s="309"/>
      <c r="Q1" s="309"/>
      <c r="R1" s="309"/>
      <c r="S1" s="309"/>
      <c r="T1" s="309"/>
      <c r="U1" s="309"/>
      <c r="V1" s="309"/>
    </row>
    <row r="2" spans="1:23" ht="16" thickBot="1"/>
    <row r="3" spans="1:23" ht="21.75" customHeight="1">
      <c r="A3" s="300" t="s">
        <v>38</v>
      </c>
      <c r="B3" s="300"/>
      <c r="C3" s="300"/>
      <c r="D3" s="300"/>
      <c r="E3" s="300"/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1"/>
    </row>
    <row r="4" spans="1:23" ht="21.75" customHeight="1" thickBot="1">
      <c r="A4" s="302" t="str">
        <f>'Лист врачебный назначений'!A6:N6</f>
        <v>к медитцинской карте стационарного больного №0214</v>
      </c>
      <c r="B4" s="302"/>
      <c r="C4" s="302"/>
      <c r="D4" s="302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2"/>
      <c r="V4" s="303"/>
    </row>
    <row r="5" spans="1:23" ht="6.75" customHeight="1"/>
    <row r="6" spans="1:23" ht="19.5" customHeight="1">
      <c r="B6" s="2" t="s">
        <v>7</v>
      </c>
      <c r="C6" s="307" t="str">
        <f>'Лист врачебный назначений'!B8</f>
        <v>Фишер Анастасия Александровна</v>
      </c>
      <c r="D6" s="305"/>
      <c r="E6" s="305"/>
      <c r="F6" s="305"/>
      <c r="G6" s="305"/>
      <c r="H6" s="305"/>
      <c r="I6" s="305"/>
      <c r="J6" s="305"/>
      <c r="K6" s="305"/>
      <c r="L6" s="305"/>
      <c r="M6" s="305"/>
      <c r="N6" s="306"/>
      <c r="Q6" s="72" t="s">
        <v>52</v>
      </c>
      <c r="R6" s="304">
        <f ca="1">'Лист врачебный назначений'!M8</f>
        <v>35860</v>
      </c>
      <c r="S6" s="305"/>
      <c r="T6" s="306"/>
      <c r="U6" s="72" t="s">
        <v>51</v>
      </c>
      <c r="V6" s="104"/>
    </row>
    <row r="7" spans="1:23" ht="6" customHeight="1"/>
    <row r="8" spans="1:23" ht="20.25" customHeight="1">
      <c r="B8" s="58" t="s">
        <v>39</v>
      </c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</row>
    <row r="9" spans="1:23" ht="4.5" customHeight="1">
      <c r="B9" s="53"/>
    </row>
    <row r="10" spans="1:23" ht="20.25" customHeight="1">
      <c r="B10" s="58" t="s">
        <v>14</v>
      </c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</row>
    <row r="11" spans="1:23" ht="3.75" customHeight="1">
      <c r="B11" s="59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</row>
    <row r="12" spans="1:23" ht="20.25" customHeight="1">
      <c r="B12" s="58" t="s">
        <v>21</v>
      </c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</row>
    <row r="13" spans="1:23" s="18" customFormat="1" ht="6.5">
      <c r="B13" s="55"/>
      <c r="V13" s="27"/>
      <c r="W13" s="27"/>
    </row>
    <row r="14" spans="1:23" ht="25.5" customHeight="1">
      <c r="B14" s="61" t="s">
        <v>47</v>
      </c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</row>
    <row r="15" spans="1:23" ht="20.25" customHeight="1">
      <c r="B15" s="63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5"/>
    </row>
    <row r="16" spans="1:23" ht="20.25" customHeight="1">
      <c r="B16" s="66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1"/>
    </row>
    <row r="17" spans="2:23" ht="20.25" customHeight="1">
      <c r="B17" s="66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1"/>
    </row>
    <row r="18" spans="2:23" ht="20.25" customHeight="1">
      <c r="B18" s="66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1"/>
    </row>
    <row r="19" spans="2:23" ht="20.25" customHeight="1">
      <c r="B19" s="66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1"/>
    </row>
    <row r="20" spans="2:23" ht="20.25" customHeight="1">
      <c r="B20" s="66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1"/>
    </row>
    <row r="21" spans="2:23" ht="20.25" customHeight="1">
      <c r="B21" s="66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1"/>
    </row>
    <row r="22" spans="2:23" ht="82.5" customHeight="1">
      <c r="B22" s="67"/>
      <c r="C22" s="68"/>
      <c r="D22" s="69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70"/>
    </row>
    <row r="23" spans="2:23" ht="6.75" customHeight="1">
      <c r="B23" s="54"/>
      <c r="D23" s="52"/>
    </row>
    <row r="24" spans="2:23" ht="25.5" customHeight="1">
      <c r="B24" s="58" t="s">
        <v>40</v>
      </c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</row>
    <row r="25" spans="2:23" s="18" customFormat="1" ht="6.5">
      <c r="B25" s="55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6"/>
      <c r="W25" s="27"/>
    </row>
    <row r="26" spans="2:23" ht="25.5" customHeight="1">
      <c r="B26" s="58" t="s">
        <v>41</v>
      </c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</row>
    <row r="27" spans="2:23" s="18" customFormat="1" ht="6.5">
      <c r="B27" s="5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6"/>
      <c r="W27" s="27"/>
    </row>
    <row r="28" spans="2:23" ht="25.5" customHeight="1">
      <c r="B28" s="58" t="s">
        <v>42</v>
      </c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</row>
    <row r="29" spans="2:23" s="18" customFormat="1" ht="6.5">
      <c r="B29" s="55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6"/>
      <c r="W29" s="27"/>
    </row>
    <row r="30" spans="2:23" ht="25.5" customHeight="1">
      <c r="B30" s="58" t="s">
        <v>48</v>
      </c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</row>
    <row r="31" spans="2:23" s="18" customFormat="1" ht="6.5">
      <c r="B31" s="5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6"/>
      <c r="W31" s="27"/>
    </row>
    <row r="32" spans="2:23" ht="25.5" customHeight="1">
      <c r="B32" s="58" t="s">
        <v>46</v>
      </c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</row>
    <row r="33" spans="2:23" s="18" customFormat="1" ht="6.5">
      <c r="B33" s="55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6"/>
      <c r="W33" s="27"/>
    </row>
    <row r="34" spans="2:23" ht="25.5" customHeight="1">
      <c r="B34" s="58" t="s">
        <v>45</v>
      </c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</row>
    <row r="35" spans="2:23" s="18" customFormat="1" ht="6.5">
      <c r="B35" s="55"/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6"/>
      <c r="W35" s="27"/>
    </row>
    <row r="36" spans="2:23" ht="33.75" customHeight="1">
      <c r="B36" s="62" t="s">
        <v>49</v>
      </c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</row>
    <row r="37" spans="2:23" s="18" customFormat="1" ht="6.5">
      <c r="B37" s="56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6"/>
      <c r="W37" s="27"/>
    </row>
    <row r="38" spans="2:23" ht="25.5" customHeight="1">
      <c r="B38" s="58" t="s">
        <v>43</v>
      </c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</row>
    <row r="39" spans="2:23" s="18" customFormat="1" ht="6.5">
      <c r="B39" s="55"/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6"/>
      <c r="W39" s="27"/>
    </row>
    <row r="40" spans="2:23" ht="25.5" customHeight="1">
      <c r="B40" s="58" t="s">
        <v>44</v>
      </c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</row>
    <row r="41" spans="2:23" ht="4.5" customHeight="1">
      <c r="C41" s="77"/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8"/>
    </row>
    <row r="42" spans="2:23" ht="41">
      <c r="B42" s="71" t="s">
        <v>50</v>
      </c>
      <c r="C42" s="117"/>
      <c r="D42" s="117"/>
      <c r="E42" s="117"/>
      <c r="F42" s="117"/>
      <c r="G42" s="117"/>
      <c r="H42" s="117"/>
      <c r="I42" s="117"/>
      <c r="J42" s="117"/>
      <c r="K42" s="117"/>
      <c r="L42" s="117"/>
      <c r="M42" s="117"/>
      <c r="N42" s="117"/>
      <c r="O42" s="117"/>
      <c r="P42" s="117"/>
      <c r="Q42" s="117"/>
      <c r="R42" s="117"/>
      <c r="S42" s="117"/>
      <c r="T42" s="117"/>
      <c r="U42" s="117"/>
      <c r="V42" s="117"/>
    </row>
  </sheetData>
  <sheetProtection selectLockedCells="1"/>
  <mergeCells count="6">
    <mergeCell ref="A3:V3"/>
    <mergeCell ref="A4:V4"/>
    <mergeCell ref="R6:T6"/>
    <mergeCell ref="C6:N6"/>
    <mergeCell ref="A1:K1"/>
    <mergeCell ref="N1:V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1"/>
  <sheetViews>
    <sheetView showGridLines="0" showRowColHeaders="0" workbookViewId="0"/>
  </sheetViews>
  <sheetFormatPr defaultRowHeight="14.5"/>
  <cols>
    <col min="1" max="1" width="47.7265625" customWidth="1"/>
    <col min="2" max="2" width="22" customWidth="1"/>
    <col min="3" max="3" width="5.1796875" style="16" customWidth="1"/>
    <col min="4" max="23" width="7.81640625" customWidth="1"/>
  </cols>
  <sheetData>
    <row r="1" spans="1:24" ht="40.5" customHeight="1">
      <c r="A1" s="181" t="s">
        <v>71</v>
      </c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</row>
    <row r="2" spans="1:24" ht="15" thickBot="1"/>
    <row r="3" spans="1:24" ht="26.25" customHeight="1">
      <c r="A3" s="354" t="s">
        <v>37</v>
      </c>
      <c r="B3" s="355"/>
      <c r="C3" s="355"/>
      <c r="D3" s="355"/>
      <c r="E3" s="355"/>
      <c r="F3" s="355"/>
      <c r="G3" s="355"/>
      <c r="H3" s="355"/>
      <c r="I3" s="355"/>
      <c r="J3" s="355"/>
      <c r="K3" s="355"/>
      <c r="L3" s="355"/>
      <c r="M3" s="355"/>
      <c r="N3" s="355"/>
      <c r="O3" s="355"/>
      <c r="P3" s="355"/>
      <c r="Q3" s="355"/>
      <c r="R3" s="355"/>
      <c r="S3" s="355"/>
      <c r="T3" s="355"/>
      <c r="U3" s="355"/>
      <c r="V3" s="355"/>
      <c r="W3" s="355"/>
      <c r="X3" s="12"/>
    </row>
    <row r="4" spans="1:24" ht="23.25" customHeight="1" thickBot="1">
      <c r="A4" s="316" t="str">
        <f>'Лист врачебный назначений'!A6:N6</f>
        <v>к медитцинской карте стационарного больного №0214</v>
      </c>
      <c r="B4" s="317"/>
      <c r="C4" s="317"/>
      <c r="D4" s="31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7"/>
      <c r="V4" s="317"/>
      <c r="W4" s="317"/>
      <c r="X4" s="21"/>
    </row>
    <row r="5" spans="1:24" ht="18">
      <c r="A5" s="47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21"/>
    </row>
    <row r="6" spans="1:24" ht="21.75" customHeight="1">
      <c r="A6" s="79" t="s">
        <v>7</v>
      </c>
      <c r="B6" s="323" t="str">
        <f>'Лист врачебный назначений'!B8:J8</f>
        <v>Фишер Анастасия Александровна</v>
      </c>
      <c r="C6" s="324"/>
      <c r="D6" s="324"/>
      <c r="E6" s="324"/>
      <c r="F6" s="324"/>
      <c r="G6" s="324"/>
      <c r="H6" s="324"/>
      <c r="I6" s="324"/>
      <c r="J6" s="324"/>
      <c r="K6" s="324"/>
      <c r="L6" s="324"/>
      <c r="M6" s="324"/>
      <c r="N6" s="324"/>
      <c r="O6" s="324"/>
      <c r="P6" s="325"/>
      <c r="Q6" s="326" t="s">
        <v>53</v>
      </c>
      <c r="R6" s="327"/>
      <c r="S6" s="328"/>
      <c r="T6" s="320">
        <f ca="1">'Лист врачебный назначений'!M8</f>
        <v>35860</v>
      </c>
      <c r="U6" s="321"/>
      <c r="V6" s="321"/>
      <c r="W6" s="322"/>
      <c r="X6" s="12"/>
    </row>
    <row r="7" spans="1:24" ht="4.5" customHeight="1">
      <c r="A7" s="49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21"/>
    </row>
    <row r="8" spans="1:24" ht="23.25" customHeight="1">
      <c r="A8" s="79" t="s">
        <v>8</v>
      </c>
      <c r="B8" s="329" t="str">
        <f>'Лист врачебный назначений'!B10:N10</f>
        <v>Ринопластика (послеоперационный период)</v>
      </c>
      <c r="C8" s="330"/>
      <c r="D8" s="330"/>
      <c r="E8" s="330"/>
      <c r="F8" s="330"/>
      <c r="G8" s="330"/>
      <c r="H8" s="330"/>
      <c r="I8" s="330"/>
      <c r="J8" s="330"/>
      <c r="K8" s="330"/>
      <c r="L8" s="330"/>
      <c r="M8" s="330"/>
      <c r="N8" s="330"/>
      <c r="O8" s="330"/>
      <c r="P8" s="330"/>
      <c r="Q8" s="330"/>
      <c r="R8" s="330"/>
      <c r="S8" s="330"/>
      <c r="T8" s="330"/>
      <c r="U8" s="330"/>
      <c r="V8" s="330"/>
      <c r="W8" s="331"/>
      <c r="X8" s="12"/>
    </row>
    <row r="9" spans="1:24" ht="18">
      <c r="A9" s="49"/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21"/>
    </row>
    <row r="10" spans="1:24" ht="22.5" customHeight="1">
      <c r="A10" s="20"/>
      <c r="B10" s="310" t="s">
        <v>14</v>
      </c>
      <c r="C10" s="310"/>
      <c r="D10" s="18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2"/>
    </row>
    <row r="11" spans="1:24" ht="22.5" customHeight="1">
      <c r="A11" s="20"/>
      <c r="B11" s="310" t="s">
        <v>21</v>
      </c>
      <c r="C11" s="310"/>
      <c r="D11" s="18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2"/>
    </row>
    <row r="12" spans="1:24" ht="4.5" customHeight="1">
      <c r="A12" s="20"/>
      <c r="B12" s="311"/>
      <c r="C12" s="312"/>
      <c r="D12" s="312"/>
      <c r="E12" s="312"/>
      <c r="F12" s="312"/>
      <c r="G12" s="312"/>
      <c r="H12" s="312"/>
      <c r="I12" s="312"/>
      <c r="J12" s="312"/>
      <c r="K12" s="312"/>
      <c r="L12" s="312"/>
      <c r="M12" s="312"/>
      <c r="N12" s="312"/>
      <c r="O12" s="312"/>
      <c r="P12" s="312"/>
      <c r="Q12" s="312"/>
      <c r="R12" s="312"/>
      <c r="S12" s="312"/>
      <c r="T12" s="312"/>
      <c r="U12" s="312"/>
      <c r="V12" s="312"/>
      <c r="W12" s="313"/>
      <c r="X12" s="12"/>
    </row>
    <row r="13" spans="1:24" ht="18" customHeight="1">
      <c r="A13" s="20"/>
      <c r="B13" s="319" t="s">
        <v>29</v>
      </c>
      <c r="C13" s="28">
        <v>10</v>
      </c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12"/>
    </row>
    <row r="14" spans="1:24" ht="18">
      <c r="A14" s="20"/>
      <c r="B14" s="319"/>
      <c r="C14" s="29">
        <v>9</v>
      </c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12"/>
    </row>
    <row r="15" spans="1:24" ht="18">
      <c r="A15" s="20"/>
      <c r="B15" s="319"/>
      <c r="C15" s="29">
        <v>8</v>
      </c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12"/>
    </row>
    <row r="16" spans="1:24" ht="18">
      <c r="A16" s="20"/>
      <c r="B16" s="319"/>
      <c r="C16" s="29">
        <v>7</v>
      </c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12"/>
    </row>
    <row r="17" spans="1:24" ht="18">
      <c r="A17" s="20"/>
      <c r="B17" s="319"/>
      <c r="C17" s="29">
        <v>6</v>
      </c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12"/>
    </row>
    <row r="18" spans="1:24" ht="18">
      <c r="A18" s="20"/>
      <c r="B18" s="319"/>
      <c r="C18" s="29">
        <v>5</v>
      </c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12"/>
    </row>
    <row r="19" spans="1:24" ht="18">
      <c r="A19" s="20"/>
      <c r="B19" s="319"/>
      <c r="C19" s="29">
        <v>4</v>
      </c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12"/>
    </row>
    <row r="20" spans="1:24" ht="18">
      <c r="A20" s="20"/>
      <c r="B20" s="319"/>
      <c r="C20" s="29">
        <v>3</v>
      </c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12"/>
    </row>
    <row r="21" spans="1:24" ht="18">
      <c r="A21" s="20"/>
      <c r="B21" s="319"/>
      <c r="C21" s="29">
        <v>2</v>
      </c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12"/>
    </row>
    <row r="22" spans="1:24" ht="18">
      <c r="A22" s="20"/>
      <c r="B22" s="319"/>
      <c r="C22" s="29">
        <v>1</v>
      </c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12"/>
    </row>
    <row r="23" spans="1:24" ht="18">
      <c r="A23" s="20"/>
      <c r="B23" s="319"/>
      <c r="C23" s="30">
        <v>0</v>
      </c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12"/>
    </row>
    <row r="24" spans="1:24" s="19" customFormat="1" ht="7">
      <c r="A24" s="24"/>
      <c r="B24" s="25"/>
      <c r="C24" s="26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44"/>
      <c r="X24" s="18"/>
    </row>
    <row r="25" spans="1:24" ht="25.5" customHeight="1">
      <c r="A25" s="20"/>
      <c r="B25" s="314" t="s">
        <v>28</v>
      </c>
      <c r="C25" s="315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12"/>
    </row>
    <row r="26" spans="1:24" ht="35.25" customHeight="1">
      <c r="A26" s="20"/>
      <c r="B26" s="347" t="s">
        <v>34</v>
      </c>
      <c r="C26" s="348"/>
      <c r="D26" s="348"/>
      <c r="E26" s="348"/>
      <c r="F26" s="348"/>
      <c r="G26" s="348"/>
      <c r="H26" s="348"/>
      <c r="I26" s="348"/>
      <c r="J26" s="348"/>
      <c r="K26" s="348"/>
      <c r="L26" s="348"/>
      <c r="M26" s="348"/>
      <c r="N26" s="348"/>
      <c r="O26" s="348"/>
      <c r="P26" s="348"/>
      <c r="Q26" s="348"/>
      <c r="R26" s="348"/>
      <c r="S26" s="348"/>
      <c r="T26" s="348"/>
      <c r="U26" s="348"/>
      <c r="V26" s="348"/>
      <c r="W26" s="349"/>
      <c r="X26" s="12"/>
    </row>
    <row r="27" spans="1:24" ht="5.25" customHeight="1">
      <c r="A27" s="20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45"/>
      <c r="X27" s="12"/>
    </row>
    <row r="28" spans="1:24" ht="20">
      <c r="A28" s="20"/>
      <c r="B28" s="318" t="s">
        <v>30</v>
      </c>
      <c r="C28" s="318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12"/>
    </row>
    <row r="29" spans="1:24" ht="19.5" customHeight="1">
      <c r="A29" s="336"/>
      <c r="B29" s="350" t="s">
        <v>35</v>
      </c>
      <c r="C29" s="351"/>
      <c r="D29" s="351"/>
      <c r="E29" s="351"/>
      <c r="F29" s="351"/>
      <c r="G29" s="351"/>
      <c r="H29" s="351"/>
      <c r="I29" s="351"/>
      <c r="J29" s="351"/>
      <c r="K29" s="351"/>
      <c r="L29" s="351"/>
      <c r="M29" s="351"/>
      <c r="N29" s="351"/>
      <c r="O29" s="351"/>
      <c r="P29" s="351"/>
      <c r="Q29" s="351"/>
      <c r="R29" s="351"/>
      <c r="S29" s="351"/>
      <c r="T29" s="351"/>
      <c r="U29" s="351"/>
      <c r="V29" s="351"/>
      <c r="W29" s="351"/>
      <c r="X29" s="12"/>
    </row>
    <row r="30" spans="1:24" ht="19.5" customHeight="1">
      <c r="A30" s="336"/>
      <c r="B30" s="352" t="s">
        <v>36</v>
      </c>
      <c r="C30" s="353"/>
      <c r="D30" s="353"/>
      <c r="E30" s="353"/>
      <c r="F30" s="353"/>
      <c r="G30" s="353"/>
      <c r="H30" s="353"/>
      <c r="I30" s="353"/>
      <c r="J30" s="353"/>
      <c r="K30" s="353"/>
      <c r="L30" s="353"/>
      <c r="M30" s="353"/>
      <c r="N30" s="353"/>
      <c r="O30" s="353"/>
      <c r="P30" s="353"/>
      <c r="Q30" s="353"/>
      <c r="R30" s="353"/>
      <c r="S30" s="353"/>
      <c r="T30" s="353"/>
      <c r="U30" s="353"/>
      <c r="V30" s="353"/>
      <c r="W30" s="353"/>
      <c r="X30" s="12"/>
    </row>
    <row r="31" spans="1:24" ht="6" customHeight="1">
      <c r="A31" s="336"/>
      <c r="B31" s="32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46"/>
      <c r="X31" s="12"/>
    </row>
    <row r="32" spans="1:24" ht="34.5" customHeight="1">
      <c r="A32" s="336"/>
      <c r="B32" s="345" t="s">
        <v>31</v>
      </c>
      <c r="C32" s="346"/>
      <c r="D32" s="346"/>
      <c r="E32" s="346"/>
      <c r="F32" s="346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5"/>
      <c r="X32" s="12"/>
    </row>
    <row r="33" spans="1:24" ht="0.75" customHeight="1">
      <c r="A33" s="336"/>
      <c r="B33" s="41"/>
      <c r="C33" s="22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3"/>
      <c r="X33" s="12"/>
    </row>
    <row r="34" spans="1:24" ht="18">
      <c r="A34" s="336"/>
      <c r="B34" s="38"/>
      <c r="C34" s="37" t="s">
        <v>22</v>
      </c>
      <c r="D34" s="105"/>
      <c r="E34" s="105"/>
      <c r="F34" s="105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5"/>
      <c r="R34" s="105"/>
      <c r="S34" s="105"/>
      <c r="T34" s="105"/>
      <c r="U34" s="105"/>
      <c r="V34" s="105"/>
      <c r="W34" s="105"/>
      <c r="X34" s="12"/>
    </row>
    <row r="35" spans="1:24" ht="18">
      <c r="A35" s="336"/>
      <c r="B35" s="40"/>
      <c r="C35" s="39" t="s">
        <v>23</v>
      </c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2"/>
    </row>
    <row r="36" spans="1:24" ht="18">
      <c r="A36" s="336"/>
      <c r="B36" s="40"/>
      <c r="C36" s="39" t="s">
        <v>24</v>
      </c>
      <c r="D36" s="106"/>
      <c r="E36" s="106"/>
      <c r="F36" s="106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2"/>
    </row>
    <row r="37" spans="1:24" ht="18">
      <c r="A37" s="336"/>
      <c r="B37" s="40"/>
      <c r="C37" s="39" t="s">
        <v>25</v>
      </c>
      <c r="D37" s="106"/>
      <c r="E37" s="106"/>
      <c r="F37" s="106"/>
      <c r="G37" s="106"/>
      <c r="H37" s="106"/>
      <c r="I37" s="106"/>
      <c r="J37" s="106"/>
      <c r="K37" s="106"/>
      <c r="L37" s="106"/>
      <c r="M37" s="106"/>
      <c r="N37" s="106"/>
      <c r="O37" s="106"/>
      <c r="P37" s="106"/>
      <c r="Q37" s="106"/>
      <c r="R37" s="106"/>
      <c r="S37" s="106"/>
      <c r="T37" s="106"/>
      <c r="U37" s="106"/>
      <c r="V37" s="106"/>
      <c r="W37" s="106"/>
      <c r="X37" s="12"/>
    </row>
    <row r="38" spans="1:24" ht="18">
      <c r="A38" s="336"/>
      <c r="B38" s="40"/>
      <c r="C38" s="39" t="s">
        <v>26</v>
      </c>
      <c r="D38" s="106"/>
      <c r="E38" s="106"/>
      <c r="F38" s="106"/>
      <c r="G38" s="106"/>
      <c r="H38" s="106"/>
      <c r="I38" s="106"/>
      <c r="J38" s="106"/>
      <c r="K38" s="106"/>
      <c r="L38" s="106"/>
      <c r="M38" s="106"/>
      <c r="N38" s="106"/>
      <c r="O38" s="106"/>
      <c r="P38" s="106"/>
      <c r="Q38" s="106"/>
      <c r="R38" s="106"/>
      <c r="S38" s="106"/>
      <c r="T38" s="106"/>
      <c r="U38" s="106"/>
      <c r="V38" s="106"/>
      <c r="W38" s="106"/>
      <c r="X38" s="12"/>
    </row>
    <row r="39" spans="1:24" ht="18">
      <c r="A39" s="336"/>
      <c r="B39" s="42"/>
      <c r="C39" s="43" t="s">
        <v>27</v>
      </c>
      <c r="D39" s="107"/>
      <c r="E39" s="107"/>
      <c r="F39" s="107"/>
      <c r="G39" s="108"/>
      <c r="H39" s="108"/>
      <c r="I39" s="108"/>
      <c r="J39" s="108"/>
      <c r="K39" s="108"/>
      <c r="L39" s="108"/>
      <c r="M39" s="108"/>
      <c r="N39" s="108"/>
      <c r="O39" s="108"/>
      <c r="P39" s="108"/>
      <c r="Q39" s="108"/>
      <c r="R39" s="108"/>
      <c r="S39" s="108"/>
      <c r="T39" s="108"/>
      <c r="U39" s="108"/>
      <c r="V39" s="108"/>
      <c r="W39" s="108"/>
      <c r="X39" s="12"/>
    </row>
    <row r="40" spans="1:24" ht="9.75" customHeight="1">
      <c r="A40" s="336"/>
      <c r="B40" s="31"/>
      <c r="C40" s="36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12"/>
    </row>
    <row r="41" spans="1:24" ht="34.5" customHeight="1">
      <c r="A41" s="336"/>
      <c r="B41" s="344" t="s">
        <v>33</v>
      </c>
      <c r="C41" s="344"/>
      <c r="D41" s="116"/>
      <c r="E41" s="116"/>
      <c r="F41" s="116"/>
      <c r="G41" s="116"/>
      <c r="H41" s="116"/>
      <c r="I41" s="116"/>
      <c r="J41" s="116"/>
      <c r="K41" s="116"/>
      <c r="L41" s="116"/>
      <c r="M41" s="116"/>
      <c r="N41" s="116"/>
      <c r="O41" s="116"/>
      <c r="P41" s="116"/>
      <c r="Q41" s="116"/>
      <c r="R41" s="116"/>
      <c r="S41" s="116"/>
      <c r="T41" s="116"/>
      <c r="U41" s="116"/>
      <c r="V41" s="116"/>
      <c r="W41" s="116"/>
      <c r="X41" s="12"/>
    </row>
    <row r="42" spans="1:24" ht="6.75" customHeight="1">
      <c r="A42" s="336"/>
      <c r="B42" s="21"/>
      <c r="C42" s="22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31"/>
      <c r="X42" s="12"/>
    </row>
    <row r="43" spans="1:24" ht="18">
      <c r="A43" s="336"/>
      <c r="B43" s="83" t="s">
        <v>32</v>
      </c>
      <c r="C43" s="84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6"/>
      <c r="X43" s="12"/>
    </row>
    <row r="44" spans="1:24" ht="18">
      <c r="A44" s="336"/>
      <c r="B44" s="333"/>
      <c r="C44" s="334"/>
      <c r="D44" s="334"/>
      <c r="E44" s="334"/>
      <c r="F44" s="334"/>
      <c r="G44" s="334"/>
      <c r="H44" s="334"/>
      <c r="I44" s="334"/>
      <c r="J44" s="334"/>
      <c r="K44" s="334"/>
      <c r="L44" s="334"/>
      <c r="M44" s="334"/>
      <c r="N44" s="334"/>
      <c r="O44" s="334"/>
      <c r="P44" s="334"/>
      <c r="Q44" s="334"/>
      <c r="R44" s="334"/>
      <c r="S44" s="334"/>
      <c r="T44" s="334"/>
      <c r="U44" s="334"/>
      <c r="V44" s="334"/>
      <c r="W44" s="335"/>
      <c r="X44" s="12"/>
    </row>
    <row r="45" spans="1:24" ht="18">
      <c r="A45" s="336"/>
      <c r="B45" s="338"/>
      <c r="C45" s="339"/>
      <c r="D45" s="339"/>
      <c r="E45" s="339"/>
      <c r="F45" s="339"/>
      <c r="G45" s="339"/>
      <c r="H45" s="339"/>
      <c r="I45" s="339"/>
      <c r="J45" s="339"/>
      <c r="K45" s="339"/>
      <c r="L45" s="339"/>
      <c r="M45" s="339"/>
      <c r="N45" s="339"/>
      <c r="O45" s="339"/>
      <c r="P45" s="339"/>
      <c r="Q45" s="339"/>
      <c r="R45" s="339"/>
      <c r="S45" s="339"/>
      <c r="T45" s="339"/>
      <c r="U45" s="339"/>
      <c r="V45" s="339"/>
      <c r="W45" s="340"/>
      <c r="X45" s="12"/>
    </row>
    <row r="46" spans="1:24" ht="18">
      <c r="A46" s="336"/>
      <c r="B46" s="338"/>
      <c r="C46" s="339"/>
      <c r="D46" s="339"/>
      <c r="E46" s="339"/>
      <c r="F46" s="339"/>
      <c r="G46" s="339"/>
      <c r="H46" s="339"/>
      <c r="I46" s="339"/>
      <c r="J46" s="339"/>
      <c r="K46" s="339"/>
      <c r="L46" s="339"/>
      <c r="M46" s="339"/>
      <c r="N46" s="339"/>
      <c r="O46" s="339"/>
      <c r="P46" s="339"/>
      <c r="Q46" s="339"/>
      <c r="R46" s="339"/>
      <c r="S46" s="339"/>
      <c r="T46" s="339"/>
      <c r="U46" s="339"/>
      <c r="V46" s="339"/>
      <c r="W46" s="340"/>
      <c r="X46" s="12"/>
    </row>
    <row r="47" spans="1:24" ht="18">
      <c r="A47" s="336"/>
      <c r="B47" s="338"/>
      <c r="C47" s="339"/>
      <c r="D47" s="339"/>
      <c r="E47" s="339"/>
      <c r="F47" s="339"/>
      <c r="G47" s="339"/>
      <c r="H47" s="339"/>
      <c r="I47" s="339"/>
      <c r="J47" s="339"/>
      <c r="K47" s="339"/>
      <c r="L47" s="339"/>
      <c r="M47" s="339"/>
      <c r="N47" s="339"/>
      <c r="O47" s="339"/>
      <c r="P47" s="339"/>
      <c r="Q47" s="339"/>
      <c r="R47" s="339"/>
      <c r="S47" s="339"/>
      <c r="T47" s="339"/>
      <c r="U47" s="339"/>
      <c r="V47" s="339"/>
      <c r="W47" s="340"/>
      <c r="X47" s="12"/>
    </row>
    <row r="48" spans="1:24" ht="18">
      <c r="A48" s="336"/>
      <c r="B48" s="338"/>
      <c r="C48" s="339"/>
      <c r="D48" s="339"/>
      <c r="E48" s="339"/>
      <c r="F48" s="339"/>
      <c r="G48" s="339"/>
      <c r="H48" s="339"/>
      <c r="I48" s="339"/>
      <c r="J48" s="339"/>
      <c r="K48" s="339"/>
      <c r="L48" s="339"/>
      <c r="M48" s="339"/>
      <c r="N48" s="339"/>
      <c r="O48" s="339"/>
      <c r="P48" s="339"/>
      <c r="Q48" s="339"/>
      <c r="R48" s="339"/>
      <c r="S48" s="339"/>
      <c r="T48" s="339"/>
      <c r="U48" s="339"/>
      <c r="V48" s="339"/>
      <c r="W48" s="340"/>
      <c r="X48" s="12"/>
    </row>
    <row r="49" spans="1:24" ht="18">
      <c r="A49" s="336"/>
      <c r="B49" s="338"/>
      <c r="C49" s="339"/>
      <c r="D49" s="339"/>
      <c r="E49" s="339"/>
      <c r="F49" s="339"/>
      <c r="G49" s="339"/>
      <c r="H49" s="339"/>
      <c r="I49" s="339"/>
      <c r="J49" s="339"/>
      <c r="K49" s="339"/>
      <c r="L49" s="339"/>
      <c r="M49" s="339"/>
      <c r="N49" s="339"/>
      <c r="O49" s="339"/>
      <c r="P49" s="339"/>
      <c r="Q49" s="339"/>
      <c r="R49" s="339"/>
      <c r="S49" s="339"/>
      <c r="T49" s="339"/>
      <c r="U49" s="339"/>
      <c r="V49" s="339"/>
      <c r="W49" s="340"/>
      <c r="X49" s="12"/>
    </row>
    <row r="50" spans="1:24" ht="18">
      <c r="A50" s="337"/>
      <c r="B50" s="341"/>
      <c r="C50" s="342"/>
      <c r="D50" s="342"/>
      <c r="E50" s="342"/>
      <c r="F50" s="342"/>
      <c r="G50" s="342"/>
      <c r="H50" s="342"/>
      <c r="I50" s="342"/>
      <c r="J50" s="342"/>
      <c r="K50" s="342"/>
      <c r="L50" s="342"/>
      <c r="M50" s="342"/>
      <c r="N50" s="342"/>
      <c r="O50" s="342"/>
      <c r="P50" s="342"/>
      <c r="Q50" s="342"/>
      <c r="R50" s="342"/>
      <c r="S50" s="342"/>
      <c r="T50" s="342"/>
      <c r="U50" s="342"/>
      <c r="V50" s="342"/>
      <c r="W50" s="343"/>
      <c r="X50" s="12"/>
    </row>
    <row r="51" spans="1:24" ht="18">
      <c r="A51" s="12"/>
      <c r="B51" s="12"/>
      <c r="C51" s="17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</row>
    <row r="52" spans="1:24" ht="18">
      <c r="A52" s="12"/>
      <c r="B52" s="12"/>
      <c r="C52" s="17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</row>
    <row r="53" spans="1:24" ht="18">
      <c r="A53" s="12"/>
      <c r="B53" s="12"/>
      <c r="C53" s="17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</row>
    <row r="54" spans="1:24" ht="18">
      <c r="A54" s="12"/>
      <c r="B54" s="12"/>
      <c r="C54" s="17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</row>
    <row r="55" spans="1:24" ht="18">
      <c r="A55" s="12"/>
      <c r="B55" s="12"/>
      <c r="C55" s="17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</row>
    <row r="56" spans="1:24" ht="18">
      <c r="A56" s="12"/>
      <c r="B56" s="12"/>
      <c r="C56" s="17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</row>
    <row r="57" spans="1:24" ht="18">
      <c r="A57" s="12"/>
      <c r="B57" s="12"/>
      <c r="C57" s="17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</row>
    <row r="58" spans="1:24" ht="18">
      <c r="A58" s="12"/>
      <c r="B58" s="12"/>
      <c r="C58" s="17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</row>
    <row r="59" spans="1:24" ht="18">
      <c r="A59" s="12"/>
      <c r="B59" s="12"/>
      <c r="C59" s="17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</row>
    <row r="60" spans="1:24" ht="18">
      <c r="A60" s="12"/>
      <c r="B60" s="12"/>
      <c r="C60" s="17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</row>
    <row r="61" spans="1:24" ht="18">
      <c r="A61" s="12"/>
      <c r="B61" s="12"/>
      <c r="C61" s="17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</row>
  </sheetData>
  <sheetProtection selectLockedCells="1"/>
  <mergeCells count="26">
    <mergeCell ref="L1:W1"/>
    <mergeCell ref="B44:W44"/>
    <mergeCell ref="A29:A50"/>
    <mergeCell ref="B45:W45"/>
    <mergeCell ref="B46:W46"/>
    <mergeCell ref="B47:W47"/>
    <mergeCell ref="B48:W48"/>
    <mergeCell ref="B49:W49"/>
    <mergeCell ref="B50:W50"/>
    <mergeCell ref="B41:C41"/>
    <mergeCell ref="B32:F32"/>
    <mergeCell ref="B26:W26"/>
    <mergeCell ref="B29:W29"/>
    <mergeCell ref="B30:W30"/>
    <mergeCell ref="A3:W3"/>
    <mergeCell ref="B10:C10"/>
    <mergeCell ref="B11:C11"/>
    <mergeCell ref="B12:W12"/>
    <mergeCell ref="B25:C25"/>
    <mergeCell ref="A4:W4"/>
    <mergeCell ref="B28:C28"/>
    <mergeCell ref="B13:B23"/>
    <mergeCell ref="T6:W6"/>
    <mergeCell ref="B6:P6"/>
    <mergeCell ref="Q6:S6"/>
    <mergeCell ref="B8:W8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zoomScale="115" zoomScaleNormal="115" workbookViewId="0">
      <selection activeCell="E21" sqref="E21"/>
    </sheetView>
  </sheetViews>
  <sheetFormatPr defaultRowHeight="18"/>
  <cols>
    <col min="1" max="1" width="5.7265625" style="12" customWidth="1"/>
    <col min="2" max="2" width="15.7265625" style="12" customWidth="1"/>
    <col min="3" max="3" width="19.7265625" style="12" customWidth="1"/>
    <col min="4" max="4" width="12.453125" style="12" customWidth="1"/>
    <col min="5" max="5" width="21.1796875" style="12" customWidth="1"/>
    <col min="6" max="15" width="9.81640625" style="12" customWidth="1"/>
    <col min="16" max="19" width="9.1796875" style="12"/>
  </cols>
  <sheetData>
    <row r="1" spans="1:19" ht="20.25" customHeight="1">
      <c r="A1"/>
      <c r="B1"/>
      <c r="C1"/>
      <c r="E1" s="140"/>
      <c r="F1" s="140"/>
      <c r="G1" s="332"/>
      <c r="H1" s="332"/>
      <c r="I1" s="332"/>
      <c r="J1" s="332"/>
      <c r="K1" s="332"/>
      <c r="L1" s="332"/>
      <c r="M1" s="332"/>
      <c r="N1" s="332"/>
      <c r="O1" s="332"/>
      <c r="P1" s="140"/>
      <c r="Q1" s="140"/>
    </row>
    <row r="2" spans="1:19" ht="26.25" customHeight="1">
      <c r="A2" s="141"/>
      <c r="B2" s="141"/>
      <c r="C2"/>
      <c r="E2" s="140"/>
      <c r="F2" s="140"/>
      <c r="G2" s="332"/>
      <c r="H2" s="332"/>
      <c r="I2" s="332"/>
      <c r="J2" s="332"/>
      <c r="K2" s="332"/>
      <c r="L2" s="332"/>
      <c r="M2" s="332"/>
      <c r="N2" s="332"/>
      <c r="O2" s="332"/>
      <c r="P2" s="140"/>
      <c r="Q2" s="140"/>
    </row>
    <row r="3" spans="1:19" ht="18.5">
      <c r="A3" s="358"/>
      <c r="B3" s="358"/>
      <c r="C3" s="358"/>
      <c r="D3"/>
      <c r="E3"/>
      <c r="F3"/>
      <c r="G3"/>
      <c r="H3"/>
      <c r="I3"/>
      <c r="J3"/>
      <c r="K3"/>
      <c r="L3"/>
      <c r="M3"/>
      <c r="N3"/>
      <c r="O3"/>
      <c r="P3"/>
      <c r="Q3"/>
    </row>
    <row r="4" spans="1:19" ht="6" customHeight="1"/>
    <row r="5" spans="1:19">
      <c r="A5" s="359" t="s">
        <v>72</v>
      </c>
      <c r="B5" s="359"/>
      <c r="C5" s="359"/>
      <c r="D5" s="359"/>
      <c r="E5" s="359"/>
      <c r="F5" s="359"/>
      <c r="G5" s="359"/>
      <c r="H5" s="359"/>
      <c r="I5" s="359"/>
      <c r="J5" s="359"/>
      <c r="K5" s="359"/>
      <c r="L5" s="359"/>
      <c r="M5" s="359"/>
      <c r="N5" s="359"/>
      <c r="O5" s="359"/>
    </row>
    <row r="6" spans="1:19" ht="4.5" customHeight="1"/>
    <row r="7" spans="1:19" ht="4.5" customHeight="1" thickBot="1"/>
    <row r="8" spans="1:19" s="143" customFormat="1" ht="16.5" customHeight="1">
      <c r="A8" s="360" t="s">
        <v>67</v>
      </c>
      <c r="B8" s="362" t="s">
        <v>7</v>
      </c>
      <c r="C8" s="363"/>
      <c r="D8" s="360" t="s">
        <v>68</v>
      </c>
      <c r="E8" s="360" t="s">
        <v>73</v>
      </c>
      <c r="F8" s="366" t="s">
        <v>74</v>
      </c>
      <c r="G8" s="367"/>
      <c r="H8" s="367"/>
      <c r="I8" s="367"/>
      <c r="J8" s="367"/>
      <c r="K8" s="367"/>
      <c r="L8" s="367"/>
      <c r="M8" s="367"/>
      <c r="N8" s="367"/>
      <c r="O8" s="368"/>
      <c r="P8" s="142"/>
      <c r="Q8" s="142"/>
      <c r="R8" s="142"/>
      <c r="S8" s="142"/>
    </row>
    <row r="9" spans="1:19" s="143" customFormat="1" ht="23.25" customHeight="1">
      <c r="A9" s="361"/>
      <c r="B9" s="364"/>
      <c r="C9" s="365"/>
      <c r="D9" s="361"/>
      <c r="E9" s="361"/>
      <c r="F9" s="184"/>
      <c r="G9" s="184"/>
      <c r="H9" s="184"/>
      <c r="I9" s="184"/>
      <c r="J9" s="184"/>
      <c r="K9" s="184"/>
      <c r="L9" s="184"/>
      <c r="M9" s="184"/>
      <c r="N9" s="184"/>
      <c r="O9" s="184"/>
      <c r="P9" s="142"/>
      <c r="Q9" s="142"/>
      <c r="R9" s="142"/>
      <c r="S9" s="142"/>
    </row>
    <row r="10" spans="1:19" s="145" customFormat="1" ht="21" customHeight="1">
      <c r="A10" s="185">
        <v>1</v>
      </c>
      <c r="B10" s="369"/>
      <c r="C10" s="370"/>
      <c r="D10" s="186"/>
      <c r="E10" s="187"/>
      <c r="F10" s="187"/>
      <c r="G10" s="187"/>
      <c r="H10" s="187"/>
      <c r="I10" s="187"/>
      <c r="J10" s="187"/>
      <c r="K10" s="187"/>
      <c r="L10" s="188"/>
      <c r="M10" s="188"/>
      <c r="N10" s="188"/>
      <c r="O10" s="188"/>
      <c r="P10" s="144"/>
      <c r="Q10" s="144"/>
      <c r="R10" s="144"/>
      <c r="S10" s="144"/>
    </row>
    <row r="11" spans="1:19" s="145" customFormat="1" ht="21" customHeight="1">
      <c r="A11" s="189">
        <v>2</v>
      </c>
      <c r="B11" s="356"/>
      <c r="C11" s="357"/>
      <c r="D11" s="190"/>
      <c r="E11" s="191"/>
      <c r="F11" s="191"/>
      <c r="G11" s="191"/>
      <c r="H11" s="191"/>
      <c r="I11" s="191"/>
      <c r="J11" s="191"/>
      <c r="K11" s="191"/>
      <c r="L11" s="190"/>
      <c r="M11" s="190"/>
      <c r="N11" s="190"/>
      <c r="O11" s="190"/>
      <c r="P11" s="144"/>
      <c r="Q11" s="144"/>
      <c r="R11" s="144"/>
      <c r="S11" s="144"/>
    </row>
    <row r="12" spans="1:19" s="145" customFormat="1" ht="21" customHeight="1">
      <c r="A12" s="189">
        <v>3</v>
      </c>
      <c r="B12" s="356"/>
      <c r="C12" s="357"/>
      <c r="D12" s="190"/>
      <c r="E12" s="191"/>
      <c r="F12" s="191"/>
      <c r="G12" s="191"/>
      <c r="H12" s="191"/>
      <c r="I12" s="191"/>
      <c r="J12" s="191"/>
      <c r="K12" s="191"/>
      <c r="L12" s="190"/>
      <c r="M12" s="190"/>
      <c r="N12" s="190"/>
      <c r="O12" s="190"/>
      <c r="P12" s="144"/>
      <c r="Q12" s="144"/>
      <c r="R12" s="144"/>
      <c r="S12" s="144"/>
    </row>
    <row r="13" spans="1:19" s="145" customFormat="1" ht="21" customHeight="1">
      <c r="A13" s="189">
        <v>4</v>
      </c>
      <c r="B13" s="356"/>
      <c r="C13" s="357"/>
      <c r="D13" s="190"/>
      <c r="E13" s="191"/>
      <c r="F13" s="191"/>
      <c r="G13" s="191"/>
      <c r="H13" s="191"/>
      <c r="I13" s="191"/>
      <c r="J13" s="191"/>
      <c r="K13" s="191"/>
      <c r="L13" s="190"/>
      <c r="M13" s="190"/>
      <c r="N13" s="190"/>
      <c r="O13" s="190"/>
      <c r="P13" s="144"/>
      <c r="Q13" s="144"/>
      <c r="R13" s="144"/>
      <c r="S13" s="144"/>
    </row>
    <row r="14" spans="1:19" s="145" customFormat="1" ht="21" customHeight="1">
      <c r="A14" s="189">
        <v>5</v>
      </c>
      <c r="B14" s="356"/>
      <c r="C14" s="357"/>
      <c r="D14" s="190"/>
      <c r="E14" s="191"/>
      <c r="F14" s="191"/>
      <c r="G14" s="191"/>
      <c r="H14" s="191"/>
      <c r="I14" s="191"/>
      <c r="J14" s="191"/>
      <c r="K14" s="191"/>
      <c r="L14" s="190"/>
      <c r="M14" s="190"/>
      <c r="N14" s="190"/>
      <c r="O14" s="190"/>
      <c r="P14" s="144"/>
      <c r="Q14" s="144"/>
      <c r="R14" s="144"/>
      <c r="S14" s="144"/>
    </row>
    <row r="15" spans="1:19" s="145" customFormat="1" ht="21" customHeight="1">
      <c r="A15" s="189">
        <v>6</v>
      </c>
      <c r="B15" s="356"/>
      <c r="C15" s="357"/>
      <c r="D15" s="190"/>
      <c r="E15" s="191"/>
      <c r="F15" s="191"/>
      <c r="G15" s="191"/>
      <c r="H15" s="191"/>
      <c r="I15" s="191"/>
      <c r="J15" s="191"/>
      <c r="K15" s="191"/>
      <c r="L15" s="190"/>
      <c r="M15" s="190"/>
      <c r="N15" s="190"/>
      <c r="O15" s="190"/>
      <c r="P15" s="144"/>
      <c r="Q15" s="144"/>
      <c r="R15" s="144"/>
      <c r="S15" s="144"/>
    </row>
    <row r="16" spans="1:19" s="145" customFormat="1" ht="21" customHeight="1">
      <c r="A16" s="189">
        <v>7</v>
      </c>
      <c r="B16" s="356"/>
      <c r="C16" s="357"/>
      <c r="D16" s="190"/>
      <c r="E16" s="191"/>
      <c r="F16" s="191"/>
      <c r="G16" s="191"/>
      <c r="H16" s="191"/>
      <c r="I16" s="191"/>
      <c r="J16" s="191"/>
      <c r="K16" s="191"/>
      <c r="L16" s="190"/>
      <c r="M16" s="190"/>
      <c r="N16" s="190"/>
      <c r="O16" s="190"/>
      <c r="P16" s="144"/>
      <c r="Q16" s="144"/>
      <c r="R16" s="144"/>
      <c r="S16" s="144"/>
    </row>
    <row r="17" spans="1:19" s="145" customFormat="1" ht="21" customHeight="1">
      <c r="A17" s="189">
        <v>8</v>
      </c>
      <c r="B17" s="356"/>
      <c r="C17" s="357"/>
      <c r="D17" s="190"/>
      <c r="E17" s="191"/>
      <c r="F17" s="191"/>
      <c r="G17" s="191"/>
      <c r="H17" s="191"/>
      <c r="I17" s="191"/>
      <c r="J17" s="191"/>
      <c r="K17" s="191"/>
      <c r="L17" s="190"/>
      <c r="M17" s="190"/>
      <c r="N17" s="190"/>
      <c r="O17" s="190"/>
      <c r="P17" s="144"/>
      <c r="Q17" s="144"/>
      <c r="R17" s="144"/>
      <c r="S17" s="144"/>
    </row>
    <row r="18" spans="1:19" s="145" customFormat="1" ht="21" customHeight="1">
      <c r="A18" s="189">
        <v>9</v>
      </c>
      <c r="B18" s="356"/>
      <c r="C18" s="357"/>
      <c r="D18" s="190"/>
      <c r="E18" s="191"/>
      <c r="F18" s="191"/>
      <c r="G18" s="191"/>
      <c r="H18" s="191"/>
      <c r="I18" s="191"/>
      <c r="J18" s="191"/>
      <c r="K18" s="191"/>
      <c r="L18" s="190"/>
      <c r="M18" s="190"/>
      <c r="N18" s="190"/>
      <c r="O18" s="190"/>
      <c r="P18" s="144"/>
      <c r="Q18" s="144"/>
      <c r="R18" s="144"/>
      <c r="S18" s="144"/>
    </row>
    <row r="19" spans="1:19" s="145" customFormat="1" ht="21" customHeight="1" thickBot="1">
      <c r="A19" s="192">
        <v>10</v>
      </c>
      <c r="B19" s="193"/>
      <c r="C19" s="194"/>
      <c r="D19" s="195"/>
      <c r="E19" s="196"/>
      <c r="F19" s="196"/>
      <c r="G19" s="196"/>
      <c r="H19" s="196"/>
      <c r="I19" s="196"/>
      <c r="J19" s="196"/>
      <c r="K19" s="196"/>
      <c r="L19" s="195"/>
      <c r="M19" s="195"/>
      <c r="N19" s="195"/>
      <c r="O19" s="195"/>
      <c r="P19" s="144"/>
      <c r="Q19" s="144"/>
      <c r="R19" s="144"/>
      <c r="S19" s="144"/>
    </row>
    <row r="20" spans="1:19" s="145" customFormat="1" ht="21" customHeight="1" thickBot="1">
      <c r="A20" s="372" t="s">
        <v>79</v>
      </c>
      <c r="B20" s="372"/>
      <c r="C20" s="372"/>
      <c r="D20" s="372"/>
      <c r="E20" s="372"/>
      <c r="F20" s="197"/>
      <c r="G20" s="197"/>
      <c r="H20" s="197"/>
      <c r="I20" s="197"/>
      <c r="J20" s="197"/>
      <c r="K20" s="197"/>
      <c r="L20" s="198"/>
      <c r="M20" s="198"/>
      <c r="N20" s="198"/>
      <c r="O20" s="198"/>
      <c r="P20" s="144"/>
      <c r="Q20" s="144"/>
      <c r="R20" s="144"/>
      <c r="S20" s="144"/>
    </row>
    <row r="21" spans="1:19" s="145" customFormat="1" ht="15.5">
      <c r="A21" s="144"/>
      <c r="B21" s="144"/>
      <c r="C21" s="144"/>
      <c r="D21" s="144"/>
      <c r="E21" s="144"/>
      <c r="F21" s="144"/>
      <c r="G21" s="144"/>
      <c r="H21" s="144"/>
      <c r="I21" s="144"/>
      <c r="J21" s="144"/>
      <c r="K21" s="144"/>
      <c r="L21" s="144"/>
      <c r="M21" s="144"/>
      <c r="N21" s="144"/>
      <c r="O21" s="144"/>
      <c r="P21" s="144"/>
      <c r="Q21" s="144"/>
      <c r="R21" s="144"/>
      <c r="S21" s="144"/>
    </row>
    <row r="22" spans="1:19" s="145" customFormat="1" ht="21" customHeight="1">
      <c r="A22" s="373" t="s">
        <v>75</v>
      </c>
      <c r="B22" s="373"/>
      <c r="C22" s="373"/>
      <c r="D22" s="373"/>
      <c r="E22" s="199"/>
      <c r="F22" s="199"/>
      <c r="G22" s="199"/>
      <c r="H22" s="199"/>
      <c r="I22" s="199"/>
      <c r="J22" s="199"/>
      <c r="K22" s="199"/>
      <c r="L22" s="199"/>
      <c r="M22" s="199"/>
      <c r="N22" s="199"/>
      <c r="O22" s="199"/>
      <c r="P22" s="144"/>
      <c r="Q22" s="144"/>
      <c r="R22" s="144"/>
      <c r="S22" s="144"/>
    </row>
    <row r="23" spans="1:19" s="145" customFormat="1" ht="6.75" customHeight="1" thickBot="1">
      <c r="A23" s="200"/>
      <c r="B23" s="200"/>
      <c r="C23" s="200"/>
      <c r="D23" s="200"/>
      <c r="E23" s="201"/>
      <c r="F23" s="201"/>
      <c r="G23" s="201"/>
      <c r="H23" s="201"/>
      <c r="I23" s="201"/>
      <c r="J23" s="201"/>
      <c r="K23" s="201"/>
      <c r="L23" s="201"/>
      <c r="M23" s="201"/>
      <c r="N23" s="201"/>
      <c r="O23" s="201"/>
      <c r="P23" s="144"/>
      <c r="Q23" s="144"/>
      <c r="R23" s="144"/>
      <c r="S23" s="144"/>
    </row>
    <row r="24" spans="1:19" s="204" customFormat="1" ht="31.5" thickBot="1">
      <c r="A24" s="202" t="s">
        <v>67</v>
      </c>
      <c r="B24" s="202" t="s">
        <v>76</v>
      </c>
      <c r="C24" s="374" t="s">
        <v>77</v>
      </c>
      <c r="D24" s="374"/>
      <c r="E24" s="374"/>
      <c r="F24" s="374"/>
      <c r="G24" s="374"/>
      <c r="H24" s="374"/>
      <c r="I24" s="374"/>
      <c r="J24" s="374"/>
      <c r="K24" s="375" t="s">
        <v>78</v>
      </c>
      <c r="L24" s="375"/>
      <c r="M24" s="375"/>
      <c r="N24" s="375"/>
      <c r="O24" s="375"/>
      <c r="P24" s="203"/>
      <c r="Q24" s="203"/>
      <c r="R24" s="203"/>
      <c r="S24" s="203"/>
    </row>
    <row r="25" spans="1:19" s="145" customFormat="1" ht="29.25" customHeight="1">
      <c r="A25" s="205">
        <v>1</v>
      </c>
      <c r="B25" s="206"/>
      <c r="C25" s="376"/>
      <c r="D25" s="376"/>
      <c r="E25" s="376"/>
      <c r="F25" s="376"/>
      <c r="G25" s="376"/>
      <c r="H25" s="376"/>
      <c r="I25" s="376"/>
      <c r="J25" s="376"/>
      <c r="K25" s="376"/>
      <c r="L25" s="376"/>
      <c r="M25" s="376"/>
      <c r="N25" s="376"/>
      <c r="O25" s="376"/>
      <c r="P25" s="144"/>
      <c r="Q25" s="144"/>
      <c r="R25" s="144"/>
      <c r="S25" s="144"/>
    </row>
    <row r="26" spans="1:19" s="145" customFormat="1" ht="29.25" customHeight="1">
      <c r="A26" s="207">
        <v>2</v>
      </c>
      <c r="B26" s="208"/>
      <c r="C26" s="371"/>
      <c r="D26" s="371"/>
      <c r="E26" s="371"/>
      <c r="F26" s="371"/>
      <c r="G26" s="371"/>
      <c r="H26" s="371"/>
      <c r="I26" s="371"/>
      <c r="J26" s="371"/>
      <c r="K26" s="371"/>
      <c r="L26" s="371"/>
      <c r="M26" s="371"/>
      <c r="N26" s="371"/>
      <c r="O26" s="371"/>
      <c r="P26" s="144"/>
      <c r="Q26" s="144"/>
      <c r="R26" s="144"/>
      <c r="S26" s="144"/>
    </row>
    <row r="27" spans="1:19" s="145" customFormat="1" ht="29.25" customHeight="1">
      <c r="A27" s="207">
        <v>3</v>
      </c>
      <c r="B27" s="208"/>
      <c r="C27" s="371"/>
      <c r="D27" s="371"/>
      <c r="E27" s="371"/>
      <c r="F27" s="371"/>
      <c r="G27" s="371"/>
      <c r="H27" s="371"/>
      <c r="I27" s="371"/>
      <c r="J27" s="371"/>
      <c r="K27" s="371"/>
      <c r="L27" s="371"/>
      <c r="M27" s="371"/>
      <c r="N27" s="371"/>
      <c r="O27" s="371"/>
      <c r="P27" s="144"/>
      <c r="Q27" s="144"/>
      <c r="R27" s="144"/>
      <c r="S27" s="144"/>
    </row>
    <row r="28" spans="1:19" s="145" customFormat="1" ht="29.25" customHeight="1">
      <c r="A28" s="207">
        <v>4</v>
      </c>
      <c r="B28" s="208"/>
      <c r="C28" s="371"/>
      <c r="D28" s="371"/>
      <c r="E28" s="371"/>
      <c r="F28" s="371"/>
      <c r="G28" s="371"/>
      <c r="H28" s="371"/>
      <c r="I28" s="371"/>
      <c r="J28" s="371"/>
      <c r="K28" s="371"/>
      <c r="L28" s="371"/>
      <c r="M28" s="371"/>
      <c r="N28" s="371"/>
      <c r="O28" s="371"/>
      <c r="P28" s="144"/>
      <c r="Q28" s="144"/>
      <c r="R28" s="144"/>
      <c r="S28" s="144"/>
    </row>
    <row r="29" spans="1:19" s="145" customFormat="1" ht="29.25" customHeight="1">
      <c r="A29" s="207">
        <v>5</v>
      </c>
      <c r="B29" s="208"/>
      <c r="C29" s="371"/>
      <c r="D29" s="371"/>
      <c r="E29" s="371"/>
      <c r="F29" s="371"/>
      <c r="G29" s="371"/>
      <c r="H29" s="371"/>
      <c r="I29" s="371"/>
      <c r="J29" s="371"/>
      <c r="K29" s="371"/>
      <c r="L29" s="371"/>
      <c r="M29" s="371"/>
      <c r="N29" s="371"/>
      <c r="O29" s="371"/>
      <c r="P29" s="144"/>
      <c r="Q29" s="144"/>
      <c r="R29" s="144"/>
      <c r="S29" s="144"/>
    </row>
    <row r="30" spans="1:19" s="145" customFormat="1" ht="29.25" customHeight="1">
      <c r="A30" s="207">
        <v>6</v>
      </c>
      <c r="B30" s="208"/>
      <c r="C30" s="371"/>
      <c r="D30" s="371"/>
      <c r="E30" s="371"/>
      <c r="F30" s="371"/>
      <c r="G30" s="371"/>
      <c r="H30" s="371"/>
      <c r="I30" s="371"/>
      <c r="J30" s="371"/>
      <c r="K30" s="371"/>
      <c r="L30" s="371"/>
      <c r="M30" s="371"/>
      <c r="N30" s="371"/>
      <c r="O30" s="371"/>
      <c r="P30" s="144"/>
      <c r="Q30" s="144"/>
      <c r="R30" s="144"/>
      <c r="S30" s="144"/>
    </row>
    <row r="31" spans="1:19" s="146" customFormat="1" ht="29.25" customHeight="1">
      <c r="A31" s="207">
        <v>7</v>
      </c>
      <c r="B31" s="208"/>
      <c r="C31" s="371"/>
      <c r="D31" s="371"/>
      <c r="E31" s="371"/>
      <c r="F31" s="371"/>
      <c r="G31" s="371"/>
      <c r="H31" s="371"/>
      <c r="I31" s="371"/>
      <c r="J31" s="371"/>
      <c r="K31" s="371"/>
      <c r="L31" s="371"/>
      <c r="M31" s="371"/>
      <c r="N31" s="371"/>
      <c r="O31" s="371"/>
      <c r="P31" s="2"/>
      <c r="Q31" s="2"/>
      <c r="R31" s="2"/>
      <c r="S31" s="2"/>
    </row>
    <row r="32" spans="1:19" s="146" customFormat="1" ht="29.25" customHeight="1">
      <c r="A32" s="207">
        <v>8</v>
      </c>
      <c r="B32" s="208"/>
      <c r="C32" s="371"/>
      <c r="D32" s="371"/>
      <c r="E32" s="371"/>
      <c r="F32" s="371"/>
      <c r="G32" s="371"/>
      <c r="H32" s="371"/>
      <c r="I32" s="371"/>
      <c r="J32" s="371"/>
      <c r="K32" s="371"/>
      <c r="L32" s="371"/>
      <c r="M32" s="371"/>
      <c r="N32" s="371"/>
      <c r="O32" s="371"/>
      <c r="P32" s="2"/>
      <c r="Q32" s="2"/>
      <c r="R32" s="2"/>
      <c r="S32" s="2"/>
    </row>
    <row r="33" spans="1:19" s="146" customFormat="1" ht="29.25" customHeight="1">
      <c r="A33" s="207">
        <v>9</v>
      </c>
      <c r="B33" s="208"/>
      <c r="C33" s="371"/>
      <c r="D33" s="371"/>
      <c r="E33" s="371"/>
      <c r="F33" s="371"/>
      <c r="G33" s="371"/>
      <c r="H33" s="371"/>
      <c r="I33" s="371"/>
      <c r="J33" s="371"/>
      <c r="K33" s="371"/>
      <c r="L33" s="371"/>
      <c r="M33" s="371"/>
      <c r="N33" s="371"/>
      <c r="O33" s="371"/>
      <c r="P33" s="2"/>
      <c r="Q33" s="2"/>
      <c r="R33" s="2"/>
      <c r="S33" s="2"/>
    </row>
    <row r="34" spans="1:19" s="146" customFormat="1" ht="29.25" customHeight="1">
      <c r="A34" s="207">
        <v>10</v>
      </c>
      <c r="B34" s="208"/>
      <c r="C34" s="371"/>
      <c r="D34" s="371"/>
      <c r="E34" s="371"/>
      <c r="F34" s="371"/>
      <c r="G34" s="371"/>
      <c r="H34" s="371"/>
      <c r="I34" s="371"/>
      <c r="J34" s="371"/>
      <c r="K34" s="371"/>
      <c r="L34" s="371"/>
      <c r="M34" s="371"/>
      <c r="N34" s="371"/>
      <c r="O34" s="371"/>
      <c r="P34" s="2"/>
      <c r="Q34" s="2"/>
      <c r="R34" s="2"/>
      <c r="S34" s="2"/>
    </row>
    <row r="35" spans="1:19" s="146" customFormat="1" ht="29.25" customHeight="1">
      <c r="A35" s="207">
        <v>11</v>
      </c>
      <c r="B35" s="208"/>
      <c r="C35" s="371"/>
      <c r="D35" s="371"/>
      <c r="E35" s="371"/>
      <c r="F35" s="371"/>
      <c r="G35" s="371"/>
      <c r="H35" s="371"/>
      <c r="I35" s="371"/>
      <c r="J35" s="371"/>
      <c r="K35" s="371"/>
      <c r="L35" s="371"/>
      <c r="M35" s="371"/>
      <c r="N35" s="371"/>
      <c r="O35" s="371"/>
      <c r="P35" s="2"/>
      <c r="Q35" s="2"/>
      <c r="R35" s="2"/>
      <c r="S35" s="2"/>
    </row>
    <row r="36" spans="1:19" s="146" customFormat="1" ht="29.25" customHeight="1">
      <c r="A36" s="207">
        <v>12</v>
      </c>
      <c r="B36" s="208"/>
      <c r="C36" s="371"/>
      <c r="D36" s="371"/>
      <c r="E36" s="371"/>
      <c r="F36" s="371"/>
      <c r="G36" s="371"/>
      <c r="H36" s="371"/>
      <c r="I36" s="371"/>
      <c r="J36" s="371"/>
      <c r="K36" s="371"/>
      <c r="L36" s="371"/>
      <c r="M36" s="371"/>
      <c r="N36" s="371"/>
      <c r="O36" s="371"/>
      <c r="P36" s="2"/>
      <c r="Q36" s="2"/>
      <c r="R36" s="2"/>
      <c r="S36" s="2"/>
    </row>
    <row r="37" spans="1:19" s="146" customFormat="1" ht="29.25" customHeight="1">
      <c r="A37" s="207">
        <v>13</v>
      </c>
      <c r="B37" s="208"/>
      <c r="C37" s="371"/>
      <c r="D37" s="371"/>
      <c r="E37" s="371"/>
      <c r="F37" s="371"/>
      <c r="G37" s="371"/>
      <c r="H37" s="371"/>
      <c r="I37" s="371"/>
      <c r="J37" s="371"/>
      <c r="K37" s="371"/>
      <c r="L37" s="371"/>
      <c r="M37" s="371"/>
      <c r="N37" s="371"/>
      <c r="O37" s="371"/>
      <c r="P37" s="2"/>
      <c r="Q37" s="2"/>
      <c r="R37" s="2"/>
      <c r="S37" s="2"/>
    </row>
    <row r="38" spans="1:19" s="146" customFormat="1" ht="29.25" customHeight="1">
      <c r="A38" s="207">
        <v>14</v>
      </c>
      <c r="B38" s="208"/>
      <c r="C38" s="371"/>
      <c r="D38" s="371"/>
      <c r="E38" s="371"/>
      <c r="F38" s="371"/>
      <c r="G38" s="371"/>
      <c r="H38" s="371"/>
      <c r="I38" s="371"/>
      <c r="J38" s="371"/>
      <c r="K38" s="371"/>
      <c r="L38" s="371"/>
      <c r="M38" s="371"/>
      <c r="N38" s="371"/>
      <c r="O38" s="371"/>
      <c r="P38" s="2"/>
      <c r="Q38" s="2"/>
      <c r="R38" s="2"/>
      <c r="S38" s="2"/>
    </row>
    <row r="39" spans="1:19" s="146" customFormat="1" ht="29.25" customHeight="1" thickBot="1">
      <c r="A39" s="209">
        <v>15</v>
      </c>
      <c r="B39" s="210"/>
      <c r="C39" s="377"/>
      <c r="D39" s="377"/>
      <c r="E39" s="377"/>
      <c r="F39" s="377"/>
      <c r="G39" s="377"/>
      <c r="H39" s="377"/>
      <c r="I39" s="377"/>
      <c r="J39" s="377"/>
      <c r="K39" s="377"/>
      <c r="L39" s="377"/>
      <c r="M39" s="377"/>
      <c r="N39" s="377"/>
      <c r="O39" s="377"/>
      <c r="P39" s="2"/>
      <c r="Q39" s="2"/>
      <c r="R39" s="2"/>
      <c r="S39" s="2"/>
    </row>
    <row r="40" spans="1:19" s="146" customFormat="1" ht="15.5">
      <c r="A40" s="211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>
      <c r="A41" s="17"/>
    </row>
  </sheetData>
  <mergeCells count="51">
    <mergeCell ref="C37:J37"/>
    <mergeCell ref="K37:O37"/>
    <mergeCell ref="C38:J38"/>
    <mergeCell ref="K38:O38"/>
    <mergeCell ref="C39:J39"/>
    <mergeCell ref="K39:O39"/>
    <mergeCell ref="C34:J34"/>
    <mergeCell ref="K34:O34"/>
    <mergeCell ref="C35:J35"/>
    <mergeCell ref="K35:O35"/>
    <mergeCell ref="C36:J36"/>
    <mergeCell ref="K36:O36"/>
    <mergeCell ref="C31:J31"/>
    <mergeCell ref="K31:O31"/>
    <mergeCell ref="C32:J32"/>
    <mergeCell ref="K32:O32"/>
    <mergeCell ref="C33:J33"/>
    <mergeCell ref="K33:O33"/>
    <mergeCell ref="C28:J28"/>
    <mergeCell ref="K28:O28"/>
    <mergeCell ref="C29:J29"/>
    <mergeCell ref="K29:O29"/>
    <mergeCell ref="C30:J30"/>
    <mergeCell ref="K30:O30"/>
    <mergeCell ref="C27:J27"/>
    <mergeCell ref="K27:O27"/>
    <mergeCell ref="B16:C16"/>
    <mergeCell ref="B17:C17"/>
    <mergeCell ref="B18:C18"/>
    <mergeCell ref="A20:E20"/>
    <mergeCell ref="A22:D22"/>
    <mergeCell ref="C24:J24"/>
    <mergeCell ref="K24:O24"/>
    <mergeCell ref="C25:J25"/>
    <mergeCell ref="K25:O25"/>
    <mergeCell ref="C26:J26"/>
    <mergeCell ref="K26:O26"/>
    <mergeCell ref="B15:C15"/>
    <mergeCell ref="G1:O2"/>
    <mergeCell ref="A3:C3"/>
    <mergeCell ref="A5:O5"/>
    <mergeCell ref="A8:A9"/>
    <mergeCell ref="B8:C9"/>
    <mergeCell ref="D8:D9"/>
    <mergeCell ref="E8:E9"/>
    <mergeCell ref="F8:O8"/>
    <mergeCell ref="B10:C10"/>
    <mergeCell ref="B11:C11"/>
    <mergeCell ref="B12:C12"/>
    <mergeCell ref="B13:C13"/>
    <mergeCell ref="B14:C14"/>
  </mergeCells>
  <pageMargins left="0.25" right="0.25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67"/>
  <sheetViews>
    <sheetView showGridLines="0" showRowColHeaders="0" workbookViewId="0">
      <selection activeCell="D51" sqref="D51:O51"/>
    </sheetView>
  </sheetViews>
  <sheetFormatPr defaultColWidth="9.1796875" defaultRowHeight="18"/>
  <cols>
    <col min="1" max="1" width="3.453125" style="212" customWidth="1"/>
    <col min="2" max="2" width="3.54296875" style="12" customWidth="1"/>
    <col min="3" max="3" width="4.7265625" style="12" customWidth="1"/>
    <col min="4" max="14" width="9.1796875" style="12"/>
    <col min="15" max="15" width="30.1796875" style="12" customWidth="1"/>
    <col min="16" max="16" width="3.7265625" style="12" customWidth="1"/>
    <col min="17" max="16384" width="9.1796875" style="12"/>
  </cols>
  <sheetData>
    <row r="2" spans="1:16" ht="18.5" thickBot="1"/>
    <row r="3" spans="1:16" ht="33.75" customHeight="1" thickBot="1">
      <c r="B3" s="213"/>
      <c r="C3" s="381" t="s">
        <v>80</v>
      </c>
      <c r="D3" s="381"/>
      <c r="E3" s="381"/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214"/>
    </row>
    <row r="4" spans="1:16" ht="8.25" customHeight="1">
      <c r="A4" s="215"/>
      <c r="B4" s="216"/>
      <c r="C4" s="217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8"/>
    </row>
    <row r="5" spans="1:16" ht="22.5">
      <c r="A5" s="215"/>
      <c r="B5" s="216"/>
      <c r="C5" s="219" t="s">
        <v>81</v>
      </c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O5" s="217"/>
      <c r="P5" s="218"/>
    </row>
    <row r="6" spans="1:16" ht="26.25" customHeight="1">
      <c r="A6" s="215"/>
      <c r="B6" s="216"/>
      <c r="C6" s="382" t="s">
        <v>82</v>
      </c>
      <c r="D6" s="383"/>
      <c r="E6" s="383"/>
      <c r="F6" s="383"/>
      <c r="G6" s="383"/>
      <c r="H6" s="383"/>
      <c r="I6" s="383"/>
      <c r="J6" s="383"/>
      <c r="K6" s="383"/>
      <c r="L6" s="383"/>
      <c r="M6" s="383"/>
      <c r="N6" s="383"/>
      <c r="O6" s="384"/>
      <c r="P6" s="218"/>
    </row>
    <row r="7" spans="1:16" ht="9.75" customHeight="1">
      <c r="A7" s="215"/>
      <c r="B7" s="216"/>
      <c r="C7" s="220"/>
      <c r="D7" s="220"/>
      <c r="E7" s="220"/>
      <c r="F7" s="220"/>
      <c r="G7" s="220"/>
      <c r="H7" s="220"/>
      <c r="I7" s="220"/>
      <c r="J7" s="220"/>
      <c r="K7" s="220"/>
      <c r="L7" s="220"/>
      <c r="M7" s="220"/>
      <c r="N7" s="220"/>
      <c r="O7" s="220"/>
      <c r="P7" s="218"/>
    </row>
    <row r="8" spans="1:16" ht="22.5" customHeight="1">
      <c r="A8" s="215"/>
      <c r="B8" s="216"/>
      <c r="C8" s="221" t="s">
        <v>8</v>
      </c>
      <c r="D8" s="220"/>
      <c r="E8" s="220"/>
      <c r="F8" s="220"/>
      <c r="G8" s="220"/>
      <c r="H8" s="220"/>
      <c r="I8" s="220"/>
      <c r="J8" s="220"/>
      <c r="K8" s="220"/>
      <c r="L8" s="220"/>
      <c r="M8" s="220"/>
      <c r="N8" s="220"/>
      <c r="O8" s="220"/>
      <c r="P8" s="218"/>
    </row>
    <row r="9" spans="1:16" ht="48" customHeight="1">
      <c r="A9" s="215"/>
      <c r="B9" s="216"/>
      <c r="C9" s="385" t="s">
        <v>83</v>
      </c>
      <c r="D9" s="386"/>
      <c r="E9" s="386"/>
      <c r="F9" s="386"/>
      <c r="G9" s="386"/>
      <c r="H9" s="386"/>
      <c r="I9" s="386"/>
      <c r="J9" s="386"/>
      <c r="K9" s="386"/>
      <c r="L9" s="386"/>
      <c r="M9" s="386"/>
      <c r="N9" s="386"/>
      <c r="O9" s="387"/>
      <c r="P9" s="218"/>
    </row>
    <row r="10" spans="1:16" ht="6" customHeight="1">
      <c r="A10" s="215"/>
      <c r="B10" s="216"/>
      <c r="C10" s="217"/>
      <c r="D10" s="217"/>
      <c r="E10" s="217"/>
      <c r="F10" s="217"/>
      <c r="G10" s="217"/>
      <c r="H10" s="217"/>
      <c r="I10" s="217"/>
      <c r="J10" s="217"/>
      <c r="K10" s="217"/>
      <c r="L10" s="217"/>
      <c r="M10" s="217"/>
      <c r="N10" s="217"/>
      <c r="O10" s="217"/>
      <c r="P10" s="218"/>
    </row>
    <row r="11" spans="1:16">
      <c r="A11" s="212" t="e">
        <f>CHOOSE(B14,25,0)</f>
        <v>#VALUE!</v>
      </c>
      <c r="B11" s="222">
        <f>IFERROR(A11,0)</f>
        <v>0</v>
      </c>
      <c r="C11" s="223" t="s">
        <v>84</v>
      </c>
      <c r="D11" s="217"/>
      <c r="E11" s="217"/>
      <c r="F11" s="217"/>
      <c r="G11" s="217"/>
      <c r="H11" s="217"/>
      <c r="I11" s="217"/>
      <c r="J11" s="217"/>
      <c r="K11" s="217"/>
      <c r="L11" s="217"/>
      <c r="M11" s="217"/>
      <c r="N11" s="217"/>
      <c r="O11" s="217"/>
      <c r="P11" s="218"/>
    </row>
    <row r="12" spans="1:16">
      <c r="B12" s="224">
        <f>IF(D14=0,1,2)</f>
        <v>1</v>
      </c>
      <c r="C12" s="225" t="str">
        <f>CHOOSE(B12,"&gt;&gt; Выберите вариант ответа из выпадающего списка","&gt;&gt; Ваш вариант ответа учтен ")</f>
        <v>&gt;&gt; Выберите вариант ответа из выпадающего списка</v>
      </c>
      <c r="D12" s="217"/>
      <c r="E12" s="217"/>
      <c r="F12" s="217"/>
      <c r="G12" s="217"/>
      <c r="H12" s="217"/>
      <c r="I12" s="217"/>
      <c r="J12" s="217"/>
      <c r="K12" s="217"/>
      <c r="L12" s="217"/>
      <c r="M12" s="217"/>
      <c r="N12" s="217"/>
      <c r="O12" s="226" t="s">
        <v>85</v>
      </c>
      <c r="P12" s="218"/>
    </row>
    <row r="13" spans="1:16" ht="6" customHeight="1">
      <c r="B13" s="224"/>
      <c r="C13" s="217"/>
      <c r="D13" s="217"/>
      <c r="E13" s="217"/>
      <c r="F13" s="217"/>
      <c r="G13" s="217"/>
      <c r="H13" s="217"/>
      <c r="I13" s="217"/>
      <c r="J13" s="217"/>
      <c r="K13" s="217"/>
      <c r="L13" s="217"/>
      <c r="M13" s="217"/>
      <c r="N13" s="217"/>
      <c r="O13" s="217"/>
      <c r="P13" s="218"/>
    </row>
    <row r="14" spans="1:16" ht="18.75" customHeight="1">
      <c r="B14" s="224" t="str">
        <f>LEFT(D14,1)</f>
        <v/>
      </c>
      <c r="C14" s="227" t="s">
        <v>86</v>
      </c>
      <c r="D14" s="378"/>
      <c r="E14" s="379"/>
      <c r="F14" s="380"/>
      <c r="G14" s="217"/>
      <c r="H14" s="217"/>
      <c r="I14" s="217"/>
      <c r="J14" s="217"/>
      <c r="K14" s="217"/>
      <c r="L14" s="217"/>
      <c r="M14" s="217"/>
      <c r="N14" s="217"/>
      <c r="O14" s="217"/>
      <c r="P14" s="218"/>
    </row>
    <row r="15" spans="1:16" hidden="1">
      <c r="B15" s="224"/>
      <c r="C15" s="217"/>
      <c r="D15" s="217" t="s">
        <v>87</v>
      </c>
      <c r="E15" s="217"/>
      <c r="F15" s="217"/>
      <c r="G15" s="217"/>
      <c r="H15" s="217"/>
      <c r="I15" s="217"/>
      <c r="J15" s="217"/>
      <c r="K15" s="217"/>
      <c r="L15" s="217"/>
      <c r="M15" s="217"/>
      <c r="N15" s="217"/>
      <c r="O15" s="217"/>
      <c r="P15" s="218"/>
    </row>
    <row r="16" spans="1:16" hidden="1">
      <c r="B16" s="224"/>
      <c r="C16" s="217"/>
      <c r="D16" s="217" t="s">
        <v>88</v>
      </c>
      <c r="E16" s="217"/>
      <c r="F16" s="217"/>
      <c r="G16" s="217"/>
      <c r="H16" s="217"/>
      <c r="I16" s="217"/>
      <c r="J16" s="217"/>
      <c r="K16" s="217"/>
      <c r="L16" s="217"/>
      <c r="M16" s="217"/>
      <c r="N16" s="217"/>
      <c r="O16" s="217"/>
      <c r="P16" s="218"/>
    </row>
    <row r="17" spans="1:16" s="232" customFormat="1" ht="9">
      <c r="A17" s="228"/>
      <c r="B17" s="229"/>
      <c r="C17" s="230"/>
      <c r="D17" s="230"/>
      <c r="E17" s="230"/>
      <c r="F17" s="230"/>
      <c r="G17" s="230"/>
      <c r="H17" s="230"/>
      <c r="I17" s="230"/>
      <c r="J17" s="230"/>
      <c r="K17" s="230"/>
      <c r="L17" s="230"/>
      <c r="M17" s="230"/>
      <c r="N17" s="230"/>
      <c r="O17" s="230"/>
      <c r="P17" s="231"/>
    </row>
    <row r="18" spans="1:16">
      <c r="A18" s="212" t="e">
        <f>CHOOSE(B21,15,0)</f>
        <v>#VALUE!</v>
      </c>
      <c r="B18" s="222">
        <f>IFERROR(A18,0)</f>
        <v>0</v>
      </c>
      <c r="C18" s="223" t="s">
        <v>89</v>
      </c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17"/>
      <c r="O18" s="217"/>
      <c r="P18" s="218"/>
    </row>
    <row r="19" spans="1:16">
      <c r="B19" s="224">
        <f>IF(D21=0,1,2)</f>
        <v>1</v>
      </c>
      <c r="C19" s="225" t="str">
        <f>CHOOSE(B19,"&gt;&gt; Выберите вариант ответа из выпадающего списка","&gt;&gt; Ваш вариант ответа учтен ")</f>
        <v>&gt;&gt; Выберите вариант ответа из выпадающего списка</v>
      </c>
      <c r="D19" s="217"/>
      <c r="E19" s="217"/>
      <c r="F19" s="217"/>
      <c r="G19" s="217"/>
      <c r="H19" s="217"/>
      <c r="I19" s="217"/>
      <c r="J19" s="217"/>
      <c r="K19" s="217"/>
      <c r="L19" s="217"/>
      <c r="M19" s="217"/>
      <c r="N19" s="217"/>
      <c r="O19" s="226" t="s">
        <v>85</v>
      </c>
      <c r="P19" s="233"/>
    </row>
    <row r="20" spans="1:16" s="18" customFormat="1" ht="6.5">
      <c r="A20" s="234"/>
      <c r="B20" s="235"/>
      <c r="C20" s="236"/>
      <c r="D20" s="237"/>
      <c r="E20" s="237"/>
      <c r="F20" s="237"/>
      <c r="G20" s="237"/>
      <c r="H20" s="237"/>
      <c r="I20" s="237"/>
      <c r="J20" s="237"/>
      <c r="K20" s="237"/>
      <c r="L20" s="237"/>
      <c r="M20" s="237"/>
      <c r="N20" s="237"/>
      <c r="O20" s="237"/>
      <c r="P20" s="238"/>
    </row>
    <row r="21" spans="1:16" ht="18.75" customHeight="1">
      <c r="B21" s="224" t="str">
        <f>LEFT(D21,1)</f>
        <v/>
      </c>
      <c r="C21" s="227" t="s">
        <v>86</v>
      </c>
      <c r="D21" s="378"/>
      <c r="E21" s="379"/>
      <c r="F21" s="380"/>
      <c r="G21" s="217"/>
      <c r="H21" s="217"/>
      <c r="I21" s="217"/>
      <c r="J21" s="217"/>
      <c r="K21" s="217"/>
      <c r="L21" s="217"/>
      <c r="M21" s="217"/>
      <c r="N21" s="217"/>
      <c r="O21" s="217"/>
      <c r="P21" s="218"/>
    </row>
    <row r="22" spans="1:16" ht="18.75" hidden="1" customHeight="1">
      <c r="B22" s="224"/>
      <c r="C22" s="239"/>
      <c r="D22" s="217" t="s">
        <v>90</v>
      </c>
      <c r="E22" s="217"/>
      <c r="F22" s="217"/>
      <c r="G22" s="217"/>
      <c r="H22" s="217"/>
      <c r="I22" s="217"/>
      <c r="J22" s="217"/>
      <c r="K22" s="217"/>
      <c r="L22" s="217"/>
      <c r="M22" s="217"/>
      <c r="N22" s="217"/>
      <c r="O22" s="217"/>
      <c r="P22" s="218"/>
    </row>
    <row r="23" spans="1:16" s="18" customFormat="1" ht="18.75" hidden="1" customHeight="1">
      <c r="A23" s="234"/>
      <c r="B23" s="235"/>
      <c r="C23" s="240"/>
      <c r="D23" s="217" t="s">
        <v>91</v>
      </c>
      <c r="E23" s="237"/>
      <c r="F23" s="237"/>
      <c r="G23" s="237"/>
      <c r="H23" s="237"/>
      <c r="I23" s="237"/>
      <c r="J23" s="237"/>
      <c r="K23" s="237"/>
      <c r="L23" s="237"/>
      <c r="M23" s="237"/>
      <c r="N23" s="237"/>
      <c r="O23" s="237"/>
      <c r="P23" s="238"/>
    </row>
    <row r="24" spans="1:16" s="232" customFormat="1" ht="9">
      <c r="A24" s="228"/>
      <c r="B24" s="229"/>
      <c r="C24" s="230"/>
      <c r="D24" s="230"/>
      <c r="E24" s="230"/>
      <c r="F24" s="230"/>
      <c r="G24" s="230"/>
      <c r="H24" s="230"/>
      <c r="I24" s="230"/>
      <c r="J24" s="230"/>
      <c r="K24" s="230"/>
      <c r="L24" s="230"/>
      <c r="M24" s="230"/>
      <c r="N24" s="230"/>
      <c r="O24" s="230"/>
      <c r="P24" s="231"/>
    </row>
    <row r="25" spans="1:16">
      <c r="A25" s="212" t="e">
        <f>CHOOSE(B28,0,15,30)</f>
        <v>#VALUE!</v>
      </c>
      <c r="B25" s="222">
        <f>IFERROR(A25,0)</f>
        <v>0</v>
      </c>
      <c r="C25" s="223" t="s">
        <v>92</v>
      </c>
      <c r="D25" s="217"/>
      <c r="E25" s="217"/>
      <c r="F25" s="217"/>
      <c r="G25" s="217"/>
      <c r="H25" s="217"/>
      <c r="I25" s="217"/>
      <c r="J25" s="217"/>
      <c r="K25" s="217"/>
      <c r="L25" s="217"/>
      <c r="M25" s="217"/>
      <c r="N25" s="217"/>
      <c r="O25" s="217"/>
      <c r="P25" s="218"/>
    </row>
    <row r="26" spans="1:16">
      <c r="B26" s="224">
        <f>IF(D28=0,1,2)</f>
        <v>1</v>
      </c>
      <c r="C26" s="225" t="str">
        <f>CHOOSE(B26,"&gt;&gt; Выберите вариант ответа из выпадающего списка","&gt;&gt; Ваш вариант ответа учтен ")</f>
        <v>&gt;&gt; Выберите вариант ответа из выпадающего списка</v>
      </c>
      <c r="D26" s="217"/>
      <c r="E26" s="217"/>
      <c r="F26" s="217"/>
      <c r="G26" s="217"/>
      <c r="H26" s="217"/>
      <c r="I26" s="217"/>
      <c r="J26" s="217"/>
      <c r="K26" s="217"/>
      <c r="L26" s="217"/>
      <c r="M26" s="217"/>
      <c r="N26" s="217"/>
      <c r="O26" s="217"/>
      <c r="P26" s="218"/>
    </row>
    <row r="27" spans="1:16" s="18" customFormat="1" ht="6.5">
      <c r="A27" s="234"/>
      <c r="B27" s="235"/>
      <c r="C27" s="236" t="s">
        <v>93</v>
      </c>
      <c r="D27" s="237"/>
      <c r="E27" s="237"/>
      <c r="F27" s="237"/>
      <c r="G27" s="237"/>
      <c r="H27" s="237"/>
      <c r="I27" s="237"/>
      <c r="J27" s="237"/>
      <c r="K27" s="237"/>
      <c r="L27" s="237"/>
      <c r="M27" s="237"/>
      <c r="N27" s="237"/>
      <c r="O27" s="237"/>
      <c r="P27" s="238"/>
    </row>
    <row r="28" spans="1:16">
      <c r="B28" s="224" t="str">
        <f>LEFT(D28,1)</f>
        <v/>
      </c>
      <c r="C28" s="227" t="s">
        <v>86</v>
      </c>
      <c r="D28" s="378"/>
      <c r="E28" s="379"/>
      <c r="F28" s="379"/>
      <c r="G28" s="379"/>
      <c r="H28" s="379"/>
      <c r="I28" s="379"/>
      <c r="J28" s="379"/>
      <c r="K28" s="379"/>
      <c r="L28" s="379"/>
      <c r="M28" s="379"/>
      <c r="N28" s="379"/>
      <c r="O28" s="380"/>
      <c r="P28" s="218"/>
    </row>
    <row r="29" spans="1:16" ht="20" hidden="1">
      <c r="A29" s="212" t="str">
        <f>IF(C29="+",0," ")</f>
        <v xml:space="preserve"> </v>
      </c>
      <c r="B29" s="224"/>
      <c r="C29" s="241"/>
      <c r="D29" s="242" t="s">
        <v>94</v>
      </c>
      <c r="E29" s="217"/>
      <c r="F29" s="217"/>
      <c r="G29" s="217"/>
      <c r="H29" s="217"/>
      <c r="I29" s="217"/>
      <c r="J29" s="217"/>
      <c r="K29" s="217"/>
      <c r="L29" s="217"/>
      <c r="M29" s="217"/>
      <c r="N29" s="217"/>
      <c r="O29" s="217"/>
      <c r="P29" s="218"/>
    </row>
    <row r="30" spans="1:16" ht="20" hidden="1">
      <c r="A30" s="212" t="str">
        <f>IF(C30="+",15," ")</f>
        <v xml:space="preserve"> </v>
      </c>
      <c r="B30" s="224"/>
      <c r="C30" s="241"/>
      <c r="D30" s="242" t="s">
        <v>95</v>
      </c>
      <c r="E30" s="217"/>
      <c r="F30" s="217"/>
      <c r="G30" s="217"/>
      <c r="H30" s="217"/>
      <c r="I30" s="217"/>
      <c r="J30" s="217"/>
      <c r="K30" s="217"/>
      <c r="L30" s="217"/>
      <c r="M30" s="217"/>
      <c r="N30" s="217"/>
      <c r="O30" s="217"/>
      <c r="P30" s="218"/>
    </row>
    <row r="31" spans="1:16" ht="20" hidden="1">
      <c r="A31" s="212" t="str">
        <f>IF(C31="+",30," ")</f>
        <v xml:space="preserve"> </v>
      </c>
      <c r="B31" s="224"/>
      <c r="C31" s="241"/>
      <c r="D31" s="242" t="s">
        <v>96</v>
      </c>
      <c r="E31" s="217"/>
      <c r="F31" s="217"/>
      <c r="G31" s="217"/>
      <c r="H31" s="217"/>
      <c r="I31" s="217"/>
      <c r="J31" s="217"/>
      <c r="K31" s="217"/>
      <c r="L31" s="217"/>
      <c r="M31" s="217"/>
      <c r="N31" s="217"/>
      <c r="O31" s="217"/>
      <c r="P31" s="218"/>
    </row>
    <row r="32" spans="1:16" s="232" customFormat="1" ht="9">
      <c r="A32" s="228"/>
      <c r="B32" s="229"/>
      <c r="C32" s="230"/>
      <c r="D32" s="230"/>
      <c r="E32" s="230"/>
      <c r="F32" s="230"/>
      <c r="G32" s="230"/>
      <c r="H32" s="230"/>
      <c r="I32" s="230"/>
      <c r="J32" s="230"/>
      <c r="K32" s="230"/>
      <c r="L32" s="230"/>
      <c r="M32" s="230"/>
      <c r="N32" s="230"/>
      <c r="O32" s="230"/>
      <c r="P32" s="231"/>
    </row>
    <row r="33" spans="1:16">
      <c r="A33" s="212" t="e">
        <f>CHOOSE(B36,20,0)</f>
        <v>#VALUE!</v>
      </c>
      <c r="B33" s="222">
        <f>IFERROR(A33,0)</f>
        <v>0</v>
      </c>
      <c r="C33" s="223" t="s">
        <v>97</v>
      </c>
      <c r="D33" s="217"/>
      <c r="E33" s="217"/>
      <c r="F33" s="217"/>
      <c r="G33" s="217"/>
      <c r="H33" s="217"/>
      <c r="I33" s="217"/>
      <c r="J33" s="217"/>
      <c r="K33" s="217"/>
      <c r="L33" s="217"/>
      <c r="M33" s="217"/>
      <c r="N33" s="217"/>
      <c r="O33" s="217"/>
      <c r="P33" s="218"/>
    </row>
    <row r="34" spans="1:16">
      <c r="B34" s="224">
        <f>IF(D36=0,1,2)</f>
        <v>1</v>
      </c>
      <c r="C34" s="225" t="str">
        <f>CHOOSE(B34,"&gt;&gt; Выберите вариант ответа из выпадающего списка","&gt;&gt; Ваш вариант ответа учтен ")</f>
        <v>&gt;&gt; Выберите вариант ответа из выпадающего списка</v>
      </c>
      <c r="D34" s="217"/>
      <c r="E34" s="217"/>
      <c r="F34" s="217"/>
      <c r="G34" s="217"/>
      <c r="H34" s="217"/>
      <c r="I34" s="217"/>
      <c r="J34" s="217"/>
      <c r="K34" s="217"/>
      <c r="L34" s="217"/>
      <c r="M34" s="217"/>
      <c r="N34" s="217"/>
      <c r="O34" s="226" t="s">
        <v>85</v>
      </c>
      <c r="P34" s="218"/>
    </row>
    <row r="35" spans="1:16" s="18" customFormat="1" ht="6.5">
      <c r="A35" s="234"/>
      <c r="B35" s="235"/>
      <c r="C35" s="243"/>
      <c r="D35" s="237"/>
      <c r="E35" s="237"/>
      <c r="F35" s="237"/>
      <c r="G35" s="237"/>
      <c r="H35" s="237"/>
      <c r="I35" s="237"/>
      <c r="J35" s="237"/>
      <c r="K35" s="237"/>
      <c r="L35" s="237"/>
      <c r="M35" s="237"/>
      <c r="N35" s="237"/>
      <c r="O35" s="237"/>
      <c r="P35" s="238"/>
    </row>
    <row r="36" spans="1:16" s="18" customFormat="1" ht="18.75" customHeight="1">
      <c r="A36" s="234"/>
      <c r="B36" s="224" t="str">
        <f>LEFT(D36,1)</f>
        <v/>
      </c>
      <c r="C36" s="227" t="s">
        <v>86</v>
      </c>
      <c r="D36" s="378"/>
      <c r="E36" s="379"/>
      <c r="F36" s="380"/>
      <c r="G36" s="237"/>
      <c r="H36" s="237"/>
      <c r="I36" s="237"/>
      <c r="J36" s="237"/>
      <c r="K36" s="237"/>
      <c r="L36" s="237"/>
      <c r="M36" s="237"/>
      <c r="N36" s="237"/>
      <c r="O36" s="237"/>
      <c r="P36" s="238"/>
    </row>
    <row r="37" spans="1:16" ht="20" hidden="1">
      <c r="A37" s="212" t="str">
        <f>IF(C37="+",20," ")</f>
        <v xml:space="preserve"> </v>
      </c>
      <c r="B37" s="224"/>
      <c r="C37" s="244"/>
      <c r="D37" s="245" t="s">
        <v>98</v>
      </c>
      <c r="E37" s="217"/>
      <c r="F37" s="217"/>
      <c r="G37" s="217"/>
      <c r="H37" s="217"/>
      <c r="I37" s="217"/>
      <c r="J37" s="217"/>
      <c r="K37" s="217"/>
      <c r="L37" s="217"/>
      <c r="M37" s="217"/>
      <c r="N37" s="217"/>
      <c r="O37" s="217"/>
      <c r="P37" s="218"/>
    </row>
    <row r="38" spans="1:16" ht="20" hidden="1">
      <c r="A38" s="212" t="str">
        <f>IF(C38="+",0," ")</f>
        <v xml:space="preserve"> </v>
      </c>
      <c r="B38" s="224"/>
      <c r="C38" s="244"/>
      <c r="D38" s="245" t="s">
        <v>91</v>
      </c>
      <c r="E38" s="217"/>
      <c r="F38" s="217"/>
      <c r="G38" s="217"/>
      <c r="H38" s="217"/>
      <c r="I38" s="217"/>
      <c r="J38" s="217"/>
      <c r="K38" s="217"/>
      <c r="L38" s="217"/>
      <c r="M38" s="217"/>
      <c r="N38" s="217"/>
      <c r="O38" s="217"/>
      <c r="P38" s="218"/>
    </row>
    <row r="39" spans="1:16" s="232" customFormat="1" ht="9">
      <c r="A39" s="228"/>
      <c r="B39" s="229"/>
      <c r="C39" s="230"/>
      <c r="D39" s="230"/>
      <c r="E39" s="230"/>
      <c r="F39" s="230"/>
      <c r="G39" s="230"/>
      <c r="H39" s="230"/>
      <c r="I39" s="230"/>
      <c r="J39" s="230"/>
      <c r="K39" s="230"/>
      <c r="L39" s="230"/>
      <c r="M39" s="230"/>
      <c r="N39" s="230"/>
      <c r="O39" s="230"/>
      <c r="P39" s="231"/>
    </row>
    <row r="40" spans="1:16">
      <c r="A40" s="212" t="e">
        <f>CHOOSE(B43,0,10,20)</f>
        <v>#VALUE!</v>
      </c>
      <c r="B40" s="222">
        <f>IFERROR(A40,0)</f>
        <v>0</v>
      </c>
      <c r="C40" s="223" t="s">
        <v>99</v>
      </c>
      <c r="D40" s="217"/>
      <c r="E40" s="217"/>
      <c r="F40" s="217"/>
      <c r="G40" s="217"/>
      <c r="H40" s="217"/>
      <c r="I40" s="217"/>
      <c r="J40" s="217"/>
      <c r="K40" s="217"/>
      <c r="L40" s="217"/>
      <c r="M40" s="217"/>
      <c r="N40" s="217"/>
      <c r="O40" s="217"/>
      <c r="P40" s="218"/>
    </row>
    <row r="41" spans="1:16">
      <c r="B41" s="224">
        <f>IF(D43=0,1,2)</f>
        <v>1</v>
      </c>
      <c r="C41" s="225" t="str">
        <f>CHOOSE(B41,"&gt;&gt; Выберите вариант ответа из выпадающего списка","&gt;&gt; Ваш вариант ответа учтен ")</f>
        <v>&gt;&gt; Выберите вариант ответа из выпадающего списка</v>
      </c>
      <c r="D41" s="217"/>
      <c r="E41" s="217"/>
      <c r="F41" s="217"/>
      <c r="G41" s="217"/>
      <c r="H41" s="217"/>
      <c r="I41" s="217"/>
      <c r="J41" s="217"/>
      <c r="K41" s="217"/>
      <c r="L41" s="217"/>
      <c r="M41" s="217"/>
      <c r="N41" s="217"/>
      <c r="O41" s="226" t="s">
        <v>85</v>
      </c>
      <c r="P41" s="218"/>
    </row>
    <row r="42" spans="1:16" s="18" customFormat="1" ht="6.5">
      <c r="A42" s="234"/>
      <c r="B42" s="235"/>
      <c r="C42" s="236"/>
      <c r="D42" s="237"/>
      <c r="E42" s="237"/>
      <c r="F42" s="237"/>
      <c r="G42" s="237"/>
      <c r="H42" s="237"/>
      <c r="I42" s="237"/>
      <c r="J42" s="237"/>
      <c r="K42" s="237"/>
      <c r="L42" s="237"/>
      <c r="M42" s="237"/>
      <c r="N42" s="237"/>
      <c r="O42" s="237"/>
      <c r="P42" s="238"/>
    </row>
    <row r="43" spans="1:16">
      <c r="B43" s="224" t="str">
        <f>LEFT(D43,1)</f>
        <v/>
      </c>
      <c r="C43" s="227" t="s">
        <v>86</v>
      </c>
      <c r="D43" s="378"/>
      <c r="E43" s="379"/>
      <c r="F43" s="379"/>
      <c r="G43" s="379"/>
      <c r="H43" s="379"/>
      <c r="I43" s="379"/>
      <c r="J43" s="379"/>
      <c r="K43" s="379"/>
      <c r="L43" s="379"/>
      <c r="M43" s="379"/>
      <c r="N43" s="379"/>
      <c r="O43" s="380"/>
      <c r="P43" s="218"/>
    </row>
    <row r="44" spans="1:16" ht="20" hidden="1">
      <c r="A44" s="212" t="str">
        <f>IF(C44="+",0," ")</f>
        <v xml:space="preserve"> </v>
      </c>
      <c r="B44" s="224"/>
      <c r="C44" s="241"/>
      <c r="D44" s="246" t="s">
        <v>100</v>
      </c>
      <c r="E44" s="217"/>
      <c r="F44" s="217"/>
      <c r="G44" s="217"/>
      <c r="H44" s="217"/>
      <c r="I44" s="217"/>
      <c r="J44" s="217"/>
      <c r="K44" s="217"/>
      <c r="L44" s="217"/>
      <c r="M44" s="217"/>
      <c r="N44" s="217"/>
      <c r="O44" s="217"/>
      <c r="P44" s="218"/>
    </row>
    <row r="45" spans="1:16" ht="20" hidden="1">
      <c r="A45" s="212" t="str">
        <f>IF(C45="+",10," ")</f>
        <v xml:space="preserve"> </v>
      </c>
      <c r="B45" s="224"/>
      <c r="C45" s="241"/>
      <c r="D45" s="246" t="s">
        <v>101</v>
      </c>
      <c r="E45" s="217"/>
      <c r="F45" s="217"/>
      <c r="G45" s="217"/>
      <c r="H45" s="217"/>
      <c r="I45" s="217"/>
      <c r="J45" s="217"/>
      <c r="K45" s="217"/>
      <c r="L45" s="217"/>
      <c r="M45" s="217"/>
      <c r="N45" s="217"/>
      <c r="O45" s="217"/>
      <c r="P45" s="218"/>
    </row>
    <row r="46" spans="1:16" ht="20" hidden="1">
      <c r="A46" s="212" t="str">
        <f>IF(C46="+",20," ")</f>
        <v xml:space="preserve"> </v>
      </c>
      <c r="B46" s="224"/>
      <c r="C46" s="241"/>
      <c r="D46" s="246" t="s">
        <v>102</v>
      </c>
      <c r="E46" s="217"/>
      <c r="F46" s="217"/>
      <c r="G46" s="217"/>
      <c r="H46" s="217"/>
      <c r="I46" s="217"/>
      <c r="J46" s="217"/>
      <c r="K46" s="217"/>
      <c r="L46" s="217"/>
      <c r="M46" s="217"/>
      <c r="N46" s="217"/>
      <c r="O46" s="217"/>
      <c r="P46" s="218"/>
    </row>
    <row r="47" spans="1:16" s="232" customFormat="1" ht="9">
      <c r="A47" s="228"/>
      <c r="B47" s="229"/>
      <c r="C47" s="230"/>
      <c r="D47" s="230"/>
      <c r="E47" s="230"/>
      <c r="F47" s="230"/>
      <c r="G47" s="230"/>
      <c r="H47" s="230"/>
      <c r="I47" s="230"/>
      <c r="J47" s="230"/>
      <c r="K47" s="230"/>
      <c r="L47" s="230"/>
      <c r="M47" s="230"/>
      <c r="N47" s="230"/>
      <c r="O47" s="230"/>
      <c r="P47" s="231"/>
    </row>
    <row r="48" spans="1:16">
      <c r="A48" s="212" t="e">
        <f>CHOOSE(B51,0,15)</f>
        <v>#VALUE!</v>
      </c>
      <c r="B48" s="222">
        <f>IFERROR(A48,0)</f>
        <v>0</v>
      </c>
      <c r="C48" s="223" t="s">
        <v>103</v>
      </c>
      <c r="D48" s="217"/>
      <c r="E48" s="217"/>
      <c r="F48" s="217"/>
      <c r="G48" s="217"/>
      <c r="H48" s="217"/>
      <c r="I48" s="217"/>
      <c r="J48" s="217"/>
      <c r="K48" s="217"/>
      <c r="L48" s="217"/>
      <c r="M48" s="217"/>
      <c r="N48" s="217"/>
      <c r="O48" s="217"/>
      <c r="P48" s="218"/>
    </row>
    <row r="49" spans="1:16">
      <c r="B49" s="224">
        <f>IF(D51=0,1,2)</f>
        <v>1</v>
      </c>
      <c r="C49" s="225" t="str">
        <f>CHOOSE(B49,"&gt;&gt; Выберите вариант ответа из выпадающего списка","&gt;&gt; Ваш вариант ответа учтен ")</f>
        <v>&gt;&gt; Выберите вариант ответа из выпадающего списка</v>
      </c>
      <c r="D49" s="217"/>
      <c r="E49" s="217"/>
      <c r="F49" s="217"/>
      <c r="G49" s="217"/>
      <c r="H49" s="217"/>
      <c r="I49" s="217"/>
      <c r="J49" s="217"/>
      <c r="K49" s="217"/>
      <c r="L49" s="217"/>
      <c r="M49" s="217"/>
      <c r="N49" s="217"/>
      <c r="O49" s="226" t="s">
        <v>85</v>
      </c>
      <c r="P49" s="218"/>
    </row>
    <row r="50" spans="1:16" s="18" customFormat="1" ht="6.5">
      <c r="A50" s="234"/>
      <c r="B50" s="247"/>
      <c r="C50" s="236"/>
      <c r="D50" s="237"/>
      <c r="E50" s="237"/>
      <c r="F50" s="237"/>
      <c r="G50" s="237"/>
      <c r="H50" s="237"/>
      <c r="I50" s="237"/>
      <c r="J50" s="237"/>
      <c r="K50" s="237"/>
      <c r="L50" s="237"/>
      <c r="M50" s="237"/>
      <c r="N50" s="237"/>
      <c r="O50" s="237"/>
      <c r="P50" s="238"/>
    </row>
    <row r="51" spans="1:16">
      <c r="B51" s="224" t="str">
        <f>LEFT(D51,1)</f>
        <v/>
      </c>
      <c r="C51" s="227" t="s">
        <v>86</v>
      </c>
      <c r="D51" s="378"/>
      <c r="E51" s="379"/>
      <c r="F51" s="379"/>
      <c r="G51" s="379"/>
      <c r="H51" s="379"/>
      <c r="I51" s="379"/>
      <c r="J51" s="379"/>
      <c r="K51" s="379"/>
      <c r="L51" s="379"/>
      <c r="M51" s="379"/>
      <c r="N51" s="379"/>
      <c r="O51" s="380"/>
      <c r="P51" s="218"/>
    </row>
    <row r="52" spans="1:16" ht="20" hidden="1">
      <c r="A52" s="212" t="str">
        <f>IF(C52="+",0," ")</f>
        <v xml:space="preserve"> </v>
      </c>
      <c r="B52" s="248"/>
      <c r="C52" s="241"/>
      <c r="D52" s="246" t="s">
        <v>104</v>
      </c>
      <c r="E52" s="217"/>
      <c r="F52" s="217"/>
      <c r="G52" s="217"/>
      <c r="H52" s="217"/>
      <c r="I52" s="217"/>
      <c r="J52" s="217"/>
      <c r="K52" s="217"/>
      <c r="L52" s="217"/>
      <c r="M52" s="217"/>
      <c r="N52" s="217"/>
      <c r="O52" s="217"/>
      <c r="P52" s="218"/>
    </row>
    <row r="53" spans="1:16" ht="20" hidden="1">
      <c r="A53" s="212" t="str">
        <f>IF(C53="+",15," ")</f>
        <v xml:space="preserve"> </v>
      </c>
      <c r="B53" s="248"/>
      <c r="C53" s="241"/>
      <c r="D53" s="246" t="s">
        <v>105</v>
      </c>
      <c r="E53" s="217"/>
      <c r="F53" s="217"/>
      <c r="G53" s="217"/>
      <c r="H53" s="217"/>
      <c r="I53" s="217"/>
      <c r="J53" s="217"/>
      <c r="K53" s="217"/>
      <c r="L53" s="217"/>
      <c r="M53" s="217"/>
      <c r="N53" s="217"/>
      <c r="O53" s="217"/>
      <c r="P53" s="218"/>
    </row>
    <row r="54" spans="1:16">
      <c r="B54" s="248"/>
      <c r="C54" s="217"/>
      <c r="D54" s="217"/>
      <c r="E54" s="217"/>
      <c r="F54" s="217"/>
      <c r="G54" s="217"/>
      <c r="H54" s="217"/>
      <c r="I54" s="217"/>
      <c r="J54" s="217"/>
      <c r="K54" s="217"/>
      <c r="L54" s="217"/>
      <c r="M54" s="217"/>
      <c r="N54" s="217"/>
      <c r="O54" s="217"/>
      <c r="P54" s="218"/>
    </row>
    <row r="55" spans="1:16" s="255" customFormat="1" ht="23.25" customHeight="1">
      <c r="A55" s="249"/>
      <c r="B55" s="250"/>
      <c r="C55" s="251" t="s">
        <v>106</v>
      </c>
      <c r="D55" s="251"/>
      <c r="E55" s="252" t="s">
        <v>107</v>
      </c>
      <c r="F55" s="253"/>
      <c r="G55" s="253"/>
      <c r="H55" s="253"/>
      <c r="I55" s="253"/>
      <c r="J55" s="253"/>
      <c r="K55" s="253"/>
      <c r="L55" s="253"/>
      <c r="M55" s="253"/>
      <c r="N55" s="253"/>
      <c r="O55" s="253"/>
      <c r="P55" s="254"/>
    </row>
    <row r="56" spans="1:16" ht="39.75" customHeight="1">
      <c r="B56" s="248"/>
      <c r="C56" s="390">
        <f>SUM(B48,B40,B33,B25,B18,B11)</f>
        <v>0</v>
      </c>
      <c r="D56" s="390"/>
      <c r="E56" s="391"/>
      <c r="F56" s="391"/>
      <c r="G56" s="391"/>
      <c r="H56" s="391"/>
      <c r="I56" s="391"/>
      <c r="J56" s="391"/>
      <c r="K56" s="391"/>
      <c r="L56" s="391"/>
      <c r="M56" s="391"/>
      <c r="N56" s="391"/>
      <c r="O56" s="391"/>
      <c r="P56" s="218"/>
    </row>
    <row r="57" spans="1:16">
      <c r="B57" s="248"/>
      <c r="C57" s="392" t="s">
        <v>108</v>
      </c>
      <c r="D57" s="392"/>
      <c r="E57" s="393" t="s">
        <v>109</v>
      </c>
      <c r="F57" s="393"/>
      <c r="G57" s="393"/>
      <c r="H57" s="393"/>
      <c r="I57" s="393"/>
      <c r="J57" s="393"/>
      <c r="K57" s="393"/>
      <c r="L57" s="393"/>
      <c r="M57" s="393"/>
      <c r="N57" s="393"/>
      <c r="O57" s="393"/>
      <c r="P57" s="218"/>
    </row>
    <row r="58" spans="1:16" hidden="1">
      <c r="B58" s="248"/>
      <c r="C58" s="256"/>
      <c r="D58" s="256"/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7"/>
      <c r="P58" s="218"/>
    </row>
    <row r="59" spans="1:16" hidden="1">
      <c r="B59" s="248"/>
      <c r="C59" s="217"/>
      <c r="D59" s="217"/>
      <c r="E59" s="258" t="s">
        <v>110</v>
      </c>
      <c r="F59" s="217"/>
      <c r="G59" s="217"/>
      <c r="H59" s="217"/>
      <c r="I59" s="217"/>
      <c r="J59" s="217"/>
      <c r="K59" s="217"/>
      <c r="L59" s="217"/>
      <c r="M59" s="217"/>
      <c r="N59" s="217"/>
      <c r="O59" s="217"/>
      <c r="P59" s="218"/>
    </row>
    <row r="60" spans="1:16" hidden="1">
      <c r="B60" s="248"/>
      <c r="C60" s="217"/>
      <c r="D60" s="217"/>
      <c r="E60" s="258" t="s">
        <v>111</v>
      </c>
      <c r="F60" s="217"/>
      <c r="G60" s="217"/>
      <c r="H60" s="217"/>
      <c r="I60" s="217"/>
      <c r="J60" s="217"/>
      <c r="K60" s="217"/>
      <c r="L60" s="217"/>
      <c r="M60" s="217"/>
      <c r="N60" s="217"/>
      <c r="O60" s="217"/>
      <c r="P60" s="218"/>
    </row>
    <row r="61" spans="1:16" hidden="1">
      <c r="B61" s="248"/>
      <c r="C61" s="217"/>
      <c r="D61" s="217"/>
      <c r="E61" s="258" t="s">
        <v>112</v>
      </c>
      <c r="F61" s="217"/>
      <c r="G61" s="217"/>
      <c r="H61" s="217"/>
      <c r="I61" s="217"/>
      <c r="J61" s="217"/>
      <c r="K61" s="217"/>
      <c r="L61" s="217"/>
      <c r="M61" s="217"/>
      <c r="N61" s="217"/>
      <c r="O61" s="217"/>
      <c r="P61" s="218"/>
    </row>
    <row r="62" spans="1:16">
      <c r="B62" s="248"/>
      <c r="C62" s="217"/>
      <c r="D62" s="217"/>
      <c r="E62" s="217"/>
      <c r="F62" s="217"/>
      <c r="G62" s="217"/>
      <c r="H62" s="217"/>
      <c r="I62" s="217"/>
      <c r="J62" s="217"/>
      <c r="K62" s="217"/>
      <c r="L62" s="217"/>
      <c r="M62" s="217"/>
      <c r="N62" s="217"/>
      <c r="O62" s="217"/>
      <c r="P62" s="218"/>
    </row>
    <row r="63" spans="1:16">
      <c r="B63" s="248"/>
      <c r="C63" s="217"/>
      <c r="D63" s="217"/>
      <c r="E63" s="217"/>
      <c r="F63" s="217"/>
      <c r="G63" s="217"/>
      <c r="H63" s="217"/>
      <c r="I63" s="217"/>
      <c r="J63" s="217"/>
      <c r="K63" s="217"/>
      <c r="L63" s="217"/>
      <c r="M63" s="217"/>
      <c r="N63" s="217"/>
      <c r="O63" s="259" t="s">
        <v>113</v>
      </c>
      <c r="P63" s="218"/>
    </row>
    <row r="64" spans="1:16" ht="18.5" thickBot="1">
      <c r="B64" s="248"/>
      <c r="C64" s="217"/>
      <c r="D64" s="217"/>
      <c r="E64" s="217"/>
      <c r="F64" s="217"/>
      <c r="G64" s="217"/>
      <c r="H64" s="217"/>
      <c r="I64" s="260"/>
      <c r="J64" s="217"/>
      <c r="K64" s="388" t="s">
        <v>114</v>
      </c>
      <c r="L64" s="388"/>
      <c r="M64" s="388"/>
      <c r="N64" s="388"/>
      <c r="O64" s="388"/>
      <c r="P64" s="218"/>
    </row>
    <row r="65" spans="2:16">
      <c r="B65" s="248"/>
      <c r="C65" s="217"/>
      <c r="D65" s="217"/>
      <c r="E65" s="217"/>
      <c r="F65" s="217"/>
      <c r="G65" s="217"/>
      <c r="H65" s="217"/>
      <c r="I65" s="217"/>
      <c r="J65" s="217"/>
      <c r="K65" s="389" t="s">
        <v>115</v>
      </c>
      <c r="L65" s="389"/>
      <c r="M65" s="389"/>
      <c r="N65" s="389"/>
      <c r="O65" s="389"/>
      <c r="P65" s="218"/>
    </row>
    <row r="66" spans="2:16" ht="18.5" thickBot="1">
      <c r="B66" s="261"/>
      <c r="C66" s="262"/>
      <c r="D66" s="262"/>
      <c r="E66" s="262"/>
      <c r="F66" s="262"/>
      <c r="G66" s="262"/>
      <c r="H66" s="262"/>
      <c r="I66" s="262"/>
      <c r="J66" s="262"/>
      <c r="K66" s="262"/>
      <c r="L66" s="262"/>
      <c r="M66" s="262"/>
      <c r="N66" s="262"/>
      <c r="O66" s="262"/>
      <c r="P66" s="263"/>
    </row>
    <row r="67" spans="2:16" ht="18.5" thickTop="1"/>
  </sheetData>
  <sheetProtection sheet="1" objects="1" scenarios="1" selectLockedCells="1"/>
  <mergeCells count="15">
    <mergeCell ref="K64:O64"/>
    <mergeCell ref="K65:O65"/>
    <mergeCell ref="D36:F36"/>
    <mergeCell ref="D43:O43"/>
    <mergeCell ref="D51:O51"/>
    <mergeCell ref="C56:D56"/>
    <mergeCell ref="E56:O56"/>
    <mergeCell ref="C57:D57"/>
    <mergeCell ref="E57:O57"/>
    <mergeCell ref="D28:O28"/>
    <mergeCell ref="C3:O3"/>
    <mergeCell ref="C6:O6"/>
    <mergeCell ref="C9:O9"/>
    <mergeCell ref="D14:F14"/>
    <mergeCell ref="D21:F21"/>
  </mergeCells>
  <conditionalFormatting sqref="C29:C31">
    <cfRule type="duplicateValues" dxfId="9" priority="10"/>
  </conditionalFormatting>
  <conditionalFormatting sqref="C37:C38">
    <cfRule type="duplicateValues" dxfId="8" priority="9"/>
  </conditionalFormatting>
  <conditionalFormatting sqref="C44:C46">
    <cfRule type="duplicateValues" dxfId="7" priority="8"/>
  </conditionalFormatting>
  <conditionalFormatting sqref="C52:C53">
    <cfRule type="duplicateValues" dxfId="6" priority="7"/>
  </conditionalFormatting>
  <conditionalFormatting sqref="C12">
    <cfRule type="cellIs" dxfId="5" priority="6" operator="equal">
      <formula>$O$12</formula>
    </cfRule>
  </conditionalFormatting>
  <conditionalFormatting sqref="C19">
    <cfRule type="cellIs" dxfId="4" priority="5" operator="equal">
      <formula>$O$12</formula>
    </cfRule>
  </conditionalFormatting>
  <conditionalFormatting sqref="C26">
    <cfRule type="cellIs" dxfId="3" priority="4" operator="equal">
      <formula>$O$12</formula>
    </cfRule>
  </conditionalFormatting>
  <conditionalFormatting sqref="C34">
    <cfRule type="cellIs" dxfId="2" priority="3" operator="equal">
      <formula>$O$12</formula>
    </cfRule>
  </conditionalFormatting>
  <conditionalFormatting sqref="C41">
    <cfRule type="cellIs" dxfId="1" priority="2" operator="equal">
      <formula>$O$12</formula>
    </cfRule>
  </conditionalFormatting>
  <conditionalFormatting sqref="C49">
    <cfRule type="cellIs" dxfId="0" priority="1" operator="equal">
      <formula>$O$12</formula>
    </cfRule>
  </conditionalFormatting>
  <dataValidations count="7">
    <dataValidation type="list" allowBlank="1" showInputMessage="1" showErrorMessage="1" sqref="E56 E58:O58">
      <formula1>$E$59:$E$61</formula1>
    </dataValidation>
    <dataValidation type="list" allowBlank="1" showInputMessage="1" showErrorMessage="1" sqref="D51:O51">
      <formula1>$D$52:$D$53</formula1>
    </dataValidation>
    <dataValidation type="list" allowBlank="1" showInputMessage="1" showErrorMessage="1" sqref="D43:O43">
      <formula1>$D$44:$D$46</formula1>
    </dataValidation>
    <dataValidation type="list" allowBlank="1" showInputMessage="1" showErrorMessage="1" sqref="D36:F36">
      <formula1>$D$37:$D$38</formula1>
    </dataValidation>
    <dataValidation type="list" allowBlank="1" showInputMessage="1" showErrorMessage="1" sqref="D28">
      <formula1>$D$29:$D$31</formula1>
    </dataValidation>
    <dataValidation type="list" allowBlank="1" showInputMessage="1" showErrorMessage="1" sqref="D21">
      <formula1>$D$22:$D$23</formula1>
    </dataValidation>
    <dataValidation type="list" allowBlank="1" showInputMessage="1" showErrorMessage="1" sqref="D14">
      <formula1>$D$15:$D$16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ИНСТРУКЦИЯ</vt:lpstr>
      <vt:lpstr>Лист врачебный назначений</vt:lpstr>
      <vt:lpstr>Лист динамического наблюдения</vt:lpstr>
      <vt:lpstr>Лист оценки боли </vt:lpstr>
      <vt:lpstr>Журнал регистрации пациентов</vt:lpstr>
      <vt:lpstr>Шкала Морсе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Головко</dc:creator>
  <cp:lastModifiedBy>Me</cp:lastModifiedBy>
  <cp:lastPrinted>2022-04-12T07:51:45Z</cp:lastPrinted>
  <dcterms:created xsi:type="dcterms:W3CDTF">2022-03-10T05:39:01Z</dcterms:created>
  <dcterms:modified xsi:type="dcterms:W3CDTF">2023-03-25T06:04:08Z</dcterms:modified>
</cp:coreProperties>
</file>